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35" windowHeight="7035" activeTab="0"/>
  </bookViews>
  <sheets>
    <sheet name="２Ａ" sheetId="1" r:id="rId1"/>
    <sheet name="11(フォーマット)" sheetId="2" state="hidden" r:id="rId2"/>
    <sheet name="12(フォーマット)" sheetId="3" state="hidden" r:id="rId3"/>
    <sheet name="13" sheetId="4" state="hidden" r:id="rId4"/>
    <sheet name="14" sheetId="5" state="hidden" r:id="rId5"/>
    <sheet name="15" sheetId="6" state="hidden" r:id="rId6"/>
    <sheet name="16" sheetId="7" state="hidden" r:id="rId7"/>
    <sheet name="17" sheetId="8" state="hidden" r:id="rId8"/>
  </sheets>
  <definedNames/>
  <calcPr fullCalcOnLoad="1"/>
</workbook>
</file>

<file path=xl/sharedStrings.xml><?xml version="1.0" encoding="utf-8"?>
<sst xmlns="http://schemas.openxmlformats.org/spreadsheetml/2006/main" count="1050" uniqueCount="42">
  <si>
    <t>勝数</t>
  </si>
  <si>
    <t>分数</t>
  </si>
  <si>
    <t>負数</t>
  </si>
  <si>
    <t>得点</t>
  </si>
  <si>
    <t>失点</t>
  </si>
  <si>
    <t>点差</t>
  </si>
  <si>
    <t>順位</t>
  </si>
  <si>
    <t>勝点</t>
  </si>
  <si>
    <t>○</t>
  </si>
  <si>
    <t>△</t>
  </si>
  <si>
    <t>●</t>
  </si>
  <si>
    <t>□</t>
  </si>
  <si>
    <t>■</t>
  </si>
  <si>
    <t>作業セル</t>
  </si>
  <si>
    <t>1部昇格</t>
  </si>
  <si>
    <t>2部昇格</t>
  </si>
  <si>
    <t>3部降格</t>
  </si>
  <si>
    <t>-</t>
  </si>
  <si>
    <t>　平成27年度第49回静岡社会人サッカーリーグ　3部Ａリーグ成績表　　　　</t>
  </si>
  <si>
    <t>平成27年度第49静岡社会人サッカーリーグ　2部Ａリーグ成績表　　　　　　</t>
  </si>
  <si>
    <t>　平成29年度第51回静岡社会人サッカーリーグ　3部Ａリーグ成績表　　　　</t>
  </si>
  <si>
    <t>-</t>
  </si>
  <si>
    <t>　2020年度第54回静岡社会人サッカーリーグ　2部Ａリーグ成績表　　　　</t>
  </si>
  <si>
    <t>Ｒｅｇａｒｄ</t>
  </si>
  <si>
    <t>アンフィニ</t>
  </si>
  <si>
    <t>ＢＯＳＳ</t>
  </si>
  <si>
    <t>ＢＯＳＳ</t>
  </si>
  <si>
    <t>Ｄ-ｆ.a.ｓＦＣ</t>
  </si>
  <si>
    <t>Ｒｅｇａｒｄ</t>
  </si>
  <si>
    <t>籠上ＦＣ</t>
  </si>
  <si>
    <t>静岡市役所静岡</t>
  </si>
  <si>
    <t>静清信用金庫サッカー部</t>
  </si>
  <si>
    <t>ＦＣ.ＰＡＲＡＤＩＳＥ</t>
  </si>
  <si>
    <t>ＦＣ.ＰＡＲＡＤＩＳＥ</t>
  </si>
  <si>
    <t>西奈南ＦＣ</t>
  </si>
  <si>
    <t>ＪＲ東海静岡Ｂ</t>
  </si>
  <si>
    <t>アンフィニ</t>
  </si>
  <si>
    <t>高松ＴＦＣ</t>
  </si>
  <si>
    <t>服織ＦＣ</t>
  </si>
  <si>
    <t>Ｄｅｐｏｌｔｉｓｔａ　aregle</t>
  </si>
  <si>
    <t>3部降格*</t>
  </si>
  <si>
    <t>*）注　INFINITTE　3部降格により2部より5チーム降格、2部A.Bの11位で規約により勝点の少ない籠上が降格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</si>
</sst>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</numFmts>
  <fonts count="5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AR P明朝体L"/>
      <family val="1"/>
    </font>
    <font>
      <sz val="11"/>
      <name val="AR P明朝体L"/>
      <family val="1"/>
    </font>
    <font>
      <sz val="10"/>
      <name val="AR P明朝体L"/>
      <family val="1"/>
    </font>
    <font>
      <sz val="12"/>
      <name val="AR P明朝体L"/>
      <family val="1"/>
    </font>
    <font>
      <sz val="11"/>
      <color indexed="10"/>
      <name val="AR P明朝体L"/>
      <family val="1"/>
    </font>
    <font>
      <sz val="11"/>
      <color indexed="30"/>
      <name val="AR P明朝体L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 P明朝体L"/>
      <family val="1"/>
    </font>
    <font>
      <sz val="12"/>
      <color indexed="10"/>
      <name val="AR P明朝体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AR P明朝体L"/>
      <family val="1"/>
    </font>
    <font>
      <sz val="12"/>
      <color rgb="FFFF0000"/>
      <name val="AR P明朝体L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15" xfId="0" applyFont="1" applyBorder="1" applyAlignment="1">
      <alignment horizontal="center" vertical="top" textRotation="255" shrinkToFit="1"/>
    </xf>
    <xf numFmtId="0" fontId="5" fillId="0" borderId="20" xfId="0" applyFont="1" applyBorder="1" applyAlignment="1">
      <alignment horizontal="center" vertical="distributed" textRotation="255" shrinkToFit="1"/>
    </xf>
    <xf numFmtId="0" fontId="5" fillId="0" borderId="0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center" vertical="distributed" textRotation="255" shrinkToFit="1"/>
    </xf>
    <xf numFmtId="0" fontId="5" fillId="0" borderId="20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top" textRotation="255" shrinkToFit="1"/>
    </xf>
    <xf numFmtId="0" fontId="5" fillId="0" borderId="12" xfId="0" applyFont="1" applyBorder="1" applyAlignment="1">
      <alignment horizontal="center" vertical="distributed" textRotation="255" shrinkToFit="1"/>
    </xf>
    <xf numFmtId="0" fontId="5" fillId="0" borderId="29" xfId="0" applyFont="1" applyBorder="1" applyAlignment="1">
      <alignment horizontal="center" vertical="top" textRotation="255" shrinkToFit="1"/>
    </xf>
    <xf numFmtId="0" fontId="5" fillId="0" borderId="29" xfId="0" applyFont="1" applyBorder="1" applyAlignment="1">
      <alignment horizontal="center" vertical="distributed" textRotation="255" shrinkToFit="1"/>
    </xf>
    <xf numFmtId="0" fontId="5" fillId="0" borderId="13" xfId="0" applyFont="1" applyBorder="1" applyAlignment="1">
      <alignment horizontal="center" vertical="distributed" textRotation="255" shrinkToFit="1"/>
    </xf>
    <xf numFmtId="0" fontId="5" fillId="0" borderId="30" xfId="0" applyFont="1" applyBorder="1" applyAlignment="1">
      <alignment horizontal="center" vertical="distributed" textRotation="255"/>
    </xf>
    <xf numFmtId="0" fontId="5" fillId="0" borderId="31" xfId="0" applyFont="1" applyBorder="1" applyAlignment="1">
      <alignment horizontal="center" vertical="distributed" textRotation="255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" vertical="distributed" textRotation="255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0" fillId="32" borderId="0" xfId="0" applyFill="1" applyAlignment="1">
      <alignment/>
    </xf>
    <xf numFmtId="0" fontId="10" fillId="0" borderId="12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vertical="center"/>
    </xf>
    <xf numFmtId="0" fontId="5" fillId="0" borderId="35" xfId="0" applyFont="1" applyBorder="1" applyAlignment="1">
      <alignment horizontal="left"/>
    </xf>
    <xf numFmtId="0" fontId="5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horizontal="left"/>
    </xf>
    <xf numFmtId="0" fontId="5" fillId="0" borderId="24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34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5" fillId="0" borderId="41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6" fillId="0" borderId="29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34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39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29" xfId="0" applyFont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 shrinkToFit="1"/>
    </xf>
    <xf numFmtId="0" fontId="5" fillId="0" borderId="29" xfId="0" applyFont="1" applyFill="1" applyBorder="1" applyAlignment="1">
      <alignment horizontal="center" vertical="top" textRotation="255" shrinkToFit="1"/>
    </xf>
    <xf numFmtId="0" fontId="5" fillId="0" borderId="12" xfId="0" applyFont="1" applyFill="1" applyBorder="1" applyAlignment="1">
      <alignment horizontal="center" vertical="top" textRotation="255" shrinkToFit="1"/>
    </xf>
    <xf numFmtId="0" fontId="5" fillId="0" borderId="13" xfId="0" applyFont="1" applyFill="1" applyBorder="1" applyAlignment="1">
      <alignment horizontal="center" vertical="top" textRotation="255" shrinkToFit="1"/>
    </xf>
    <xf numFmtId="0" fontId="5" fillId="0" borderId="29" xfId="0" applyFont="1" applyFill="1" applyBorder="1" applyAlignment="1">
      <alignment horizontal="center" vertical="distributed" textRotation="255" shrinkToFit="1"/>
    </xf>
    <xf numFmtId="0" fontId="5" fillId="0" borderId="13" xfId="0" applyFont="1" applyFill="1" applyBorder="1" applyAlignment="1">
      <alignment horizontal="center" vertical="distributed" textRotation="255" shrinkToFit="1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distributed" textRotation="255" shrinkToFit="1"/>
    </xf>
    <xf numFmtId="0" fontId="5" fillId="0" borderId="37" xfId="0" applyFont="1" applyFill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45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>
      <alignment horizontal="center" vertical="center" textRotation="255" shrinkToFit="1"/>
    </xf>
    <xf numFmtId="0" fontId="5" fillId="0" borderId="20" xfId="0" applyFont="1" applyFill="1" applyBorder="1" applyAlignment="1">
      <alignment horizontal="center" vertical="distributed" textRotation="255" shrinkToFit="1"/>
    </xf>
    <xf numFmtId="0" fontId="5" fillId="0" borderId="0" xfId="0" applyFont="1" applyFill="1" applyBorder="1" applyAlignment="1">
      <alignment horizontal="center" vertical="distributed" textRotation="255" shrinkToFit="1"/>
    </xf>
    <xf numFmtId="0" fontId="5" fillId="0" borderId="15" xfId="0" applyFont="1" applyFill="1" applyBorder="1" applyAlignment="1">
      <alignment horizontal="center" vertical="distributed" textRotation="255" shrinkToFit="1"/>
    </xf>
    <xf numFmtId="0" fontId="5" fillId="0" borderId="23" xfId="0" applyFont="1" applyBorder="1" applyAlignment="1">
      <alignment horizontal="distributed" vertical="center" shrinkToFit="1"/>
    </xf>
    <xf numFmtId="0" fontId="47" fillId="0" borderId="23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distributed" textRotation="255" shrinkToFit="1"/>
    </xf>
    <xf numFmtId="0" fontId="5" fillId="0" borderId="20" xfId="0" applyFont="1" applyFill="1" applyBorder="1" applyAlignment="1">
      <alignment horizontal="center" vertical="distributed" textRotation="255" shrinkToFit="1"/>
    </xf>
    <xf numFmtId="0" fontId="5" fillId="0" borderId="0" xfId="0" applyFont="1" applyFill="1" applyBorder="1" applyAlignment="1">
      <alignment horizontal="center" vertical="distributed" textRotation="255" shrinkToFit="1"/>
    </xf>
    <xf numFmtId="0" fontId="5" fillId="0" borderId="15" xfId="0" applyFont="1" applyFill="1" applyBorder="1" applyAlignment="1">
      <alignment horizontal="center" vertical="distributed" textRotation="255" shrinkToFit="1"/>
    </xf>
    <xf numFmtId="0" fontId="47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48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9" fillId="0" borderId="5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shrinkToFit="1"/>
    </xf>
    <xf numFmtId="0" fontId="5" fillId="0" borderId="41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9" fillId="0" borderId="4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18" xfId="0" applyFont="1" applyBorder="1" applyAlignment="1">
      <alignment horizontal="center" vertical="distributed" textRotation="255" shrinkToFit="1"/>
    </xf>
    <xf numFmtId="0" fontId="5" fillId="0" borderId="0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center" vertical="distributed" textRotation="255" shrinkToFit="1"/>
    </xf>
    <xf numFmtId="0" fontId="5" fillId="0" borderId="20" xfId="0" applyFont="1" applyBorder="1" applyAlignment="1">
      <alignment horizontal="center" vertical="distributed" textRotation="255" shrinkToFit="1"/>
    </xf>
    <xf numFmtId="0" fontId="5" fillId="0" borderId="25" xfId="0" applyFont="1" applyBorder="1" applyAlignment="1">
      <alignment horizontal="center" vertical="top" textRotation="255" shrinkToFit="1"/>
    </xf>
    <xf numFmtId="0" fontId="5" fillId="0" borderId="23" xfId="0" applyFont="1" applyBorder="1" applyAlignment="1">
      <alignment horizontal="center" vertical="top" textRotation="255" shrinkToFit="1"/>
    </xf>
    <xf numFmtId="0" fontId="5" fillId="0" borderId="24" xfId="0" applyFont="1" applyBorder="1" applyAlignment="1">
      <alignment horizontal="center" vertical="top" textRotation="255" shrinkToFit="1"/>
    </xf>
    <xf numFmtId="0" fontId="5" fillId="0" borderId="25" xfId="0" applyFont="1" applyBorder="1" applyAlignment="1">
      <alignment horizontal="center" vertical="distributed" textRotation="255" shrinkToFit="1"/>
    </xf>
    <xf numFmtId="0" fontId="5" fillId="0" borderId="23" xfId="0" applyFont="1" applyBorder="1" applyAlignment="1">
      <alignment horizontal="center" vertical="distributed" textRotation="255" shrinkToFit="1"/>
    </xf>
    <xf numFmtId="0" fontId="5" fillId="0" borderId="24" xfId="0" applyFont="1" applyBorder="1" applyAlignment="1">
      <alignment horizontal="center" vertical="distributed" textRotation="255" shrinkToFit="1"/>
    </xf>
    <xf numFmtId="0" fontId="5" fillId="0" borderId="38" xfId="0" applyFont="1" applyBorder="1" applyAlignment="1">
      <alignment horizontal="center" vertical="distributed" textRotation="255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7" fillId="0" borderId="5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center" vertical="distributed" textRotation="255" shrinkToFit="1"/>
    </xf>
    <xf numFmtId="0" fontId="5" fillId="0" borderId="20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center" vertical="top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0</xdr:rowOff>
    </xdr:from>
    <xdr:to>
      <xdr:col>42</xdr:col>
      <xdr:colOff>9525</xdr:colOff>
      <xdr:row>29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1238250" y="1504950"/>
          <a:ext cx="561975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35</xdr:col>
      <xdr:colOff>85725</xdr:colOff>
      <xdr:row>25</xdr:row>
      <xdr:rowOff>161925</xdr:rowOff>
    </xdr:to>
    <xdr:sp>
      <xdr:nvSpPr>
        <xdr:cNvPr id="1" name="直線コネクタ 1"/>
        <xdr:cNvSpPr>
          <a:spLocks/>
        </xdr:cNvSpPr>
      </xdr:nvSpPr>
      <xdr:spPr>
        <a:xfrm>
          <a:off x="1276350" y="1628775"/>
          <a:ext cx="465772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38</xdr:col>
      <xdr:colOff>114300</xdr:colOff>
      <xdr:row>27</xdr:row>
      <xdr:rowOff>161925</xdr:rowOff>
    </xdr:to>
    <xdr:sp>
      <xdr:nvSpPr>
        <xdr:cNvPr id="1" name="直線コネクタ 1"/>
        <xdr:cNvSpPr>
          <a:spLocks/>
        </xdr:cNvSpPr>
      </xdr:nvSpPr>
      <xdr:spPr>
        <a:xfrm>
          <a:off x="1276350" y="1628775"/>
          <a:ext cx="5114925" cy="454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3</xdr:row>
      <xdr:rowOff>0</xdr:rowOff>
    </xdr:from>
    <xdr:to>
      <xdr:col>40</xdr:col>
      <xdr:colOff>38100</xdr:colOff>
      <xdr:row>29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123950" y="1571625"/>
          <a:ext cx="5629275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1123950</xdr:colOff>
      <xdr:row>3</xdr:row>
      <xdr:rowOff>0</xdr:rowOff>
    </xdr:from>
    <xdr:to>
      <xdr:col>40</xdr:col>
      <xdr:colOff>38100</xdr:colOff>
      <xdr:row>29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123950" y="1571625"/>
          <a:ext cx="5629275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1123950</xdr:colOff>
      <xdr:row>3</xdr:row>
      <xdr:rowOff>0</xdr:rowOff>
    </xdr:from>
    <xdr:to>
      <xdr:col>40</xdr:col>
      <xdr:colOff>38100</xdr:colOff>
      <xdr:row>29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1123950" y="1571625"/>
          <a:ext cx="5629275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1123950</xdr:colOff>
      <xdr:row>3</xdr:row>
      <xdr:rowOff>0</xdr:rowOff>
    </xdr:from>
    <xdr:to>
      <xdr:col>40</xdr:col>
      <xdr:colOff>38100</xdr:colOff>
      <xdr:row>29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1123950" y="1571625"/>
          <a:ext cx="5629275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48</xdr:col>
      <xdr:colOff>9525</xdr:colOff>
      <xdr:row>34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85875" y="1647825"/>
          <a:ext cx="6429375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48</xdr:col>
      <xdr:colOff>9525</xdr:colOff>
      <xdr:row>34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285875" y="1647825"/>
          <a:ext cx="6429375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38100</xdr:rowOff>
    </xdr:from>
    <xdr:to>
      <xdr:col>53</xdr:col>
      <xdr:colOff>95250</xdr:colOff>
      <xdr:row>37</xdr:row>
      <xdr:rowOff>142875</xdr:rowOff>
    </xdr:to>
    <xdr:sp>
      <xdr:nvSpPr>
        <xdr:cNvPr id="1" name="直線コネクタ 6"/>
        <xdr:cNvSpPr>
          <a:spLocks/>
        </xdr:cNvSpPr>
      </xdr:nvSpPr>
      <xdr:spPr>
        <a:xfrm>
          <a:off x="1257300" y="1609725"/>
          <a:ext cx="7258050" cy="581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6" sqref="F26"/>
    </sheetView>
  </sheetViews>
  <sheetFormatPr defaultColWidth="9.00390625" defaultRowHeight="13.5"/>
  <cols>
    <col min="1" max="1" width="0.875" style="0" customWidth="1"/>
    <col min="2" max="2" width="15.00390625" style="0" customWidth="1"/>
    <col min="3" max="3" width="0.875" style="0" customWidth="1"/>
    <col min="4" max="42" width="1.875" style="0" customWidth="1"/>
    <col min="43" max="50" width="4.00390625" style="0" customWidth="1"/>
    <col min="51" max="51" width="3.625" style="0" hidden="1" customWidth="1"/>
    <col min="52" max="52" width="4.75390625" style="0" hidden="1" customWidth="1"/>
    <col min="53" max="54" width="4.00390625" style="0" customWidth="1"/>
  </cols>
  <sheetData>
    <row r="1" spans="1:56" ht="20.25" thickBot="1">
      <c r="A1" s="175" t="s">
        <v>22</v>
      </c>
      <c r="B1" s="175"/>
      <c r="C1" s="17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66"/>
      <c r="AZ1" s="66"/>
      <c r="BA1" s="2"/>
      <c r="BB1" s="2"/>
      <c r="BC1" s="2"/>
      <c r="BD1" s="2"/>
    </row>
    <row r="2" spans="1:52" s="2" customFormat="1" ht="4.5" customHeight="1">
      <c r="A2" s="29"/>
      <c r="B2" s="30"/>
      <c r="C2" s="56"/>
      <c r="D2" s="70"/>
      <c r="E2" s="30"/>
      <c r="F2" s="30"/>
      <c r="G2" s="32"/>
      <c r="H2" s="30"/>
      <c r="I2" s="31"/>
      <c r="J2" s="30"/>
      <c r="K2" s="30"/>
      <c r="L2" s="30"/>
      <c r="M2" s="32"/>
      <c r="N2" s="30"/>
      <c r="O2" s="31"/>
      <c r="P2" s="30"/>
      <c r="Q2" s="30"/>
      <c r="R2" s="30"/>
      <c r="S2" s="32"/>
      <c r="T2" s="30"/>
      <c r="U2" s="31"/>
      <c r="V2" s="30"/>
      <c r="W2" s="30"/>
      <c r="X2" s="30"/>
      <c r="Y2" s="32"/>
      <c r="Z2" s="30"/>
      <c r="AA2" s="31"/>
      <c r="AB2" s="30"/>
      <c r="AC2" s="30"/>
      <c r="AD2" s="30"/>
      <c r="AE2" s="32"/>
      <c r="AF2" s="30"/>
      <c r="AG2" s="31"/>
      <c r="AH2" s="32"/>
      <c r="AI2" s="30"/>
      <c r="AJ2" s="31"/>
      <c r="AK2" s="32"/>
      <c r="AL2" s="30"/>
      <c r="AM2" s="31"/>
      <c r="AN2" s="30"/>
      <c r="AO2" s="30"/>
      <c r="AP2" s="30"/>
      <c r="AQ2" s="53"/>
      <c r="AR2" s="33"/>
      <c r="AS2" s="33"/>
      <c r="AT2" s="33"/>
      <c r="AU2" s="32"/>
      <c r="AV2" s="31"/>
      <c r="AW2" s="33"/>
      <c r="AX2" s="56"/>
      <c r="AY2" s="3"/>
      <c r="AZ2" s="3"/>
    </row>
    <row r="3" spans="1:51" ht="90" customHeight="1">
      <c r="A3" s="117"/>
      <c r="B3" s="135"/>
      <c r="C3" s="136"/>
      <c r="D3" s="176" t="s">
        <v>25</v>
      </c>
      <c r="E3" s="171"/>
      <c r="F3" s="172"/>
      <c r="G3" s="167" t="s">
        <v>27</v>
      </c>
      <c r="H3" s="168"/>
      <c r="I3" s="169"/>
      <c r="J3" s="167" t="s">
        <v>28</v>
      </c>
      <c r="K3" s="168"/>
      <c r="L3" s="169"/>
      <c r="M3" s="167" t="s">
        <v>39</v>
      </c>
      <c r="N3" s="168"/>
      <c r="O3" s="169"/>
      <c r="P3" s="170" t="s">
        <v>29</v>
      </c>
      <c r="Q3" s="171"/>
      <c r="R3" s="172"/>
      <c r="S3" s="167" t="s">
        <v>30</v>
      </c>
      <c r="T3" s="168"/>
      <c r="U3" s="169"/>
      <c r="V3" s="167" t="s">
        <v>31</v>
      </c>
      <c r="W3" s="168"/>
      <c r="X3" s="169"/>
      <c r="Y3" s="167" t="s">
        <v>32</v>
      </c>
      <c r="Z3" s="168"/>
      <c r="AA3" s="169"/>
      <c r="AB3" s="167" t="s">
        <v>34</v>
      </c>
      <c r="AC3" s="168"/>
      <c r="AD3" s="169"/>
      <c r="AE3" s="167" t="s">
        <v>35</v>
      </c>
      <c r="AF3" s="168"/>
      <c r="AG3" s="169"/>
      <c r="AH3" s="177" t="s">
        <v>36</v>
      </c>
      <c r="AI3" s="178"/>
      <c r="AJ3" s="179"/>
      <c r="AK3" s="177" t="s">
        <v>37</v>
      </c>
      <c r="AL3" s="178"/>
      <c r="AM3" s="179"/>
      <c r="AN3" s="177" t="s">
        <v>38</v>
      </c>
      <c r="AO3" s="178"/>
      <c r="AP3" s="178"/>
      <c r="AQ3" s="137" t="s">
        <v>0</v>
      </c>
      <c r="AR3" s="127" t="s">
        <v>1</v>
      </c>
      <c r="AS3" s="127" t="s">
        <v>2</v>
      </c>
      <c r="AT3" s="127" t="s">
        <v>3</v>
      </c>
      <c r="AU3" s="125" t="s">
        <v>4</v>
      </c>
      <c r="AV3" s="124" t="s">
        <v>5</v>
      </c>
      <c r="AW3" s="28" t="s">
        <v>7</v>
      </c>
      <c r="AX3" s="122" t="s">
        <v>6</v>
      </c>
      <c r="AY3" s="115" t="s">
        <v>13</v>
      </c>
    </row>
    <row r="4" spans="1:50" ht="3.75" customHeight="1" thickBot="1">
      <c r="A4" s="118"/>
      <c r="B4" s="138"/>
      <c r="C4" s="139"/>
      <c r="D4" s="140"/>
      <c r="E4" s="128"/>
      <c r="F4" s="128"/>
      <c r="G4" s="129"/>
      <c r="H4" s="130"/>
      <c r="I4" s="131"/>
      <c r="J4" s="130"/>
      <c r="K4" s="130"/>
      <c r="L4" s="130"/>
      <c r="M4" s="132"/>
      <c r="N4" s="128"/>
      <c r="O4" s="133"/>
      <c r="P4" s="130"/>
      <c r="Q4" s="130"/>
      <c r="R4" s="130"/>
      <c r="S4" s="132"/>
      <c r="T4" s="128"/>
      <c r="U4" s="133"/>
      <c r="V4" s="128"/>
      <c r="W4" s="128"/>
      <c r="X4" s="128"/>
      <c r="Y4" s="129"/>
      <c r="Z4" s="130"/>
      <c r="AA4" s="131"/>
      <c r="AB4" s="130"/>
      <c r="AC4" s="130"/>
      <c r="AD4" s="130"/>
      <c r="AE4" s="129"/>
      <c r="AF4" s="130"/>
      <c r="AG4" s="131"/>
      <c r="AH4" s="129"/>
      <c r="AI4" s="130"/>
      <c r="AJ4" s="131"/>
      <c r="AK4" s="130"/>
      <c r="AL4" s="130"/>
      <c r="AM4" s="131"/>
      <c r="AN4" s="130"/>
      <c r="AO4" s="130"/>
      <c r="AP4" s="130"/>
      <c r="AQ4" s="141"/>
      <c r="AR4" s="134"/>
      <c r="AS4" s="134"/>
      <c r="AT4" s="134"/>
      <c r="AU4" s="42"/>
      <c r="AV4" s="42"/>
      <c r="AW4" s="42"/>
      <c r="AX4" s="116"/>
    </row>
    <row r="5" spans="1:54" ht="13.5" customHeight="1">
      <c r="A5" s="119"/>
      <c r="B5" s="173" t="s">
        <v>26</v>
      </c>
      <c r="C5" s="71"/>
      <c r="D5" s="200"/>
      <c r="E5" s="200"/>
      <c r="F5" s="201"/>
      <c r="G5" s="199" t="s">
        <v>8</v>
      </c>
      <c r="H5" s="200"/>
      <c r="I5" s="201"/>
      <c r="J5" s="199" t="s">
        <v>8</v>
      </c>
      <c r="K5" s="200"/>
      <c r="L5" s="201"/>
      <c r="M5" s="200" t="s">
        <v>9</v>
      </c>
      <c r="N5" s="200"/>
      <c r="O5" s="201"/>
      <c r="P5" s="199" t="s">
        <v>8</v>
      </c>
      <c r="Q5" s="200"/>
      <c r="R5" s="201"/>
      <c r="S5" s="199" t="s">
        <v>8</v>
      </c>
      <c r="T5" s="200"/>
      <c r="U5" s="201"/>
      <c r="V5" s="199" t="s">
        <v>9</v>
      </c>
      <c r="W5" s="200"/>
      <c r="X5" s="201"/>
      <c r="Y5" s="199" t="s">
        <v>8</v>
      </c>
      <c r="Z5" s="200"/>
      <c r="AA5" s="201"/>
      <c r="AB5" s="200" t="s">
        <v>8</v>
      </c>
      <c r="AC5" s="200"/>
      <c r="AD5" s="201"/>
      <c r="AE5" s="199" t="s">
        <v>8</v>
      </c>
      <c r="AF5" s="200"/>
      <c r="AG5" s="201"/>
      <c r="AH5" s="199" t="s">
        <v>8</v>
      </c>
      <c r="AI5" s="200"/>
      <c r="AJ5" s="201"/>
      <c r="AK5" s="199" t="s">
        <v>8</v>
      </c>
      <c r="AL5" s="200"/>
      <c r="AM5" s="201"/>
      <c r="AN5" s="200" t="s">
        <v>8</v>
      </c>
      <c r="AO5" s="200"/>
      <c r="AP5" s="200"/>
      <c r="AQ5" s="157">
        <f>COUNTIF(D5:AN5,D32)+COUNTIF(D5:AN5,M32)</f>
        <v>10</v>
      </c>
      <c r="AR5" s="158">
        <f>COUNTIF(D5:AN5,G32)</f>
        <v>2</v>
      </c>
      <c r="AS5" s="158">
        <f>COUNTIF(D5:AN5,J32)+COUNTIF(D5:AN5,P32)</f>
        <v>0</v>
      </c>
      <c r="AT5" s="156">
        <f>D6+G6+J6+M6+P6+S6+V6+Y6+AB6+AE6+AH6+AK6+AN6</f>
        <v>59</v>
      </c>
      <c r="AU5" s="156">
        <f>F6+I6+L6+O6+R6+U6+X6+AA6+AD6+AG6+AJ6+AM6+AP6</f>
        <v>6</v>
      </c>
      <c r="AV5" s="156">
        <f>AT5-AU5</f>
        <v>53</v>
      </c>
      <c r="AW5" s="196">
        <f>AQ5*3+AR5*1</f>
        <v>32</v>
      </c>
      <c r="AX5" s="197">
        <f>RANK(AY5,$AY$5:$AY$29)</f>
        <v>1</v>
      </c>
      <c r="AY5" s="143">
        <f>AW5*10000+AV5*100+AT5</f>
        <v>325359</v>
      </c>
      <c r="BA5" s="180" t="s">
        <v>14</v>
      </c>
      <c r="BB5" s="180"/>
    </row>
    <row r="6" spans="1:54" ht="13.5" customHeight="1">
      <c r="A6" s="117"/>
      <c r="B6" s="160"/>
      <c r="C6" s="61"/>
      <c r="D6" s="4"/>
      <c r="E6" s="5"/>
      <c r="F6" s="6"/>
      <c r="G6" s="4">
        <v>9</v>
      </c>
      <c r="H6" s="5" t="s">
        <v>17</v>
      </c>
      <c r="I6" s="6">
        <v>0</v>
      </c>
      <c r="J6" s="4">
        <v>5</v>
      </c>
      <c r="K6" s="142" t="s">
        <v>17</v>
      </c>
      <c r="L6" s="6">
        <v>0</v>
      </c>
      <c r="M6" s="4">
        <v>3</v>
      </c>
      <c r="N6" s="5" t="s">
        <v>17</v>
      </c>
      <c r="O6" s="6">
        <v>3</v>
      </c>
      <c r="P6" s="4">
        <v>3</v>
      </c>
      <c r="Q6" s="5" t="s">
        <v>17</v>
      </c>
      <c r="R6" s="6">
        <v>0</v>
      </c>
      <c r="S6" s="4">
        <v>13</v>
      </c>
      <c r="T6" s="5" t="s">
        <v>17</v>
      </c>
      <c r="U6" s="6">
        <v>0</v>
      </c>
      <c r="V6" s="4">
        <v>0</v>
      </c>
      <c r="W6" s="5" t="s">
        <v>17</v>
      </c>
      <c r="X6" s="6">
        <v>0</v>
      </c>
      <c r="Y6" s="4">
        <v>2</v>
      </c>
      <c r="Z6" s="5" t="s">
        <v>17</v>
      </c>
      <c r="AA6" s="6">
        <v>1</v>
      </c>
      <c r="AB6" s="4">
        <v>6</v>
      </c>
      <c r="AC6" s="5" t="s">
        <v>17</v>
      </c>
      <c r="AD6" s="6">
        <v>0</v>
      </c>
      <c r="AE6" s="4">
        <v>4</v>
      </c>
      <c r="AF6" s="5" t="s">
        <v>17</v>
      </c>
      <c r="AG6" s="6">
        <v>0</v>
      </c>
      <c r="AH6" s="4">
        <v>6</v>
      </c>
      <c r="AI6" s="5" t="s">
        <v>17</v>
      </c>
      <c r="AJ6" s="6">
        <v>0</v>
      </c>
      <c r="AK6" s="4">
        <v>3</v>
      </c>
      <c r="AL6" s="5" t="s">
        <v>17</v>
      </c>
      <c r="AM6" s="6">
        <v>1</v>
      </c>
      <c r="AN6" s="4">
        <v>5</v>
      </c>
      <c r="AO6" s="5" t="s">
        <v>17</v>
      </c>
      <c r="AP6" s="85">
        <v>1</v>
      </c>
      <c r="AQ6" s="183"/>
      <c r="AR6" s="185"/>
      <c r="AS6" s="185"/>
      <c r="AT6" s="187"/>
      <c r="AU6" s="187"/>
      <c r="AV6" s="187"/>
      <c r="AW6" s="192"/>
      <c r="AX6" s="198"/>
      <c r="AY6" s="143"/>
      <c r="BA6" s="180"/>
      <c r="BB6" s="180"/>
    </row>
    <row r="7" spans="1:54" ht="13.5" customHeight="1">
      <c r="A7" s="120"/>
      <c r="B7" s="164" t="s">
        <v>27</v>
      </c>
      <c r="C7" s="62"/>
      <c r="D7" s="193" t="s">
        <v>10</v>
      </c>
      <c r="E7" s="194"/>
      <c r="F7" s="195"/>
      <c r="G7" s="150"/>
      <c r="H7" s="151"/>
      <c r="I7" s="152"/>
      <c r="J7" s="150" t="s">
        <v>10</v>
      </c>
      <c r="K7" s="151"/>
      <c r="L7" s="152"/>
      <c r="M7" s="150" t="s">
        <v>10</v>
      </c>
      <c r="N7" s="151"/>
      <c r="O7" s="152"/>
      <c r="P7" s="150" t="s">
        <v>10</v>
      </c>
      <c r="Q7" s="151"/>
      <c r="R7" s="152"/>
      <c r="S7" s="150" t="s">
        <v>8</v>
      </c>
      <c r="T7" s="151"/>
      <c r="U7" s="152"/>
      <c r="V7" s="150" t="s">
        <v>10</v>
      </c>
      <c r="W7" s="151"/>
      <c r="X7" s="152"/>
      <c r="Y7" s="150" t="s">
        <v>10</v>
      </c>
      <c r="Z7" s="151"/>
      <c r="AA7" s="152"/>
      <c r="AB7" s="150" t="s">
        <v>10</v>
      </c>
      <c r="AC7" s="151"/>
      <c r="AD7" s="152"/>
      <c r="AE7" s="150" t="s">
        <v>10</v>
      </c>
      <c r="AF7" s="151"/>
      <c r="AG7" s="152"/>
      <c r="AH7" s="150" t="s">
        <v>10</v>
      </c>
      <c r="AI7" s="151"/>
      <c r="AJ7" s="152"/>
      <c r="AK7" s="150" t="s">
        <v>12</v>
      </c>
      <c r="AL7" s="151"/>
      <c r="AM7" s="152"/>
      <c r="AN7" s="150" t="s">
        <v>8</v>
      </c>
      <c r="AO7" s="151"/>
      <c r="AP7" s="151"/>
      <c r="AQ7" s="183">
        <f>COUNTIF(D7:AN7,D32)+COUNTIF(D7:AN7,M32)</f>
        <v>2</v>
      </c>
      <c r="AR7" s="185">
        <f>COUNTIF(D7:AN7,G32)</f>
        <v>0</v>
      </c>
      <c r="AS7" s="185">
        <f>COUNTIF(D7:AN7,J32)+COUNTIF(D7:AN7,P32)</f>
        <v>10</v>
      </c>
      <c r="AT7" s="187">
        <f>D8+G8+J8+M8+P8+S8+V8+Y8+AB8+AE8+AH8+AK8+AN8</f>
        <v>7</v>
      </c>
      <c r="AU7" s="187">
        <f>F8+I8+L8+O8+R8+U8+X8+AA8+AD8+AG8+AJ8+AM8+AP8</f>
        <v>54</v>
      </c>
      <c r="AV7" s="187">
        <f>AT7-AU7</f>
        <v>-47</v>
      </c>
      <c r="AW7" s="185">
        <f>AQ7*3+AR7*1</f>
        <v>6</v>
      </c>
      <c r="AX7" s="181">
        <f>RANK(AY7,$AY$5:$AY$29)</f>
        <v>13</v>
      </c>
      <c r="AY7" s="143">
        <f>AW7*10000+AV7*100+AT7</f>
        <v>55307</v>
      </c>
      <c r="BA7" s="148" t="s">
        <v>16</v>
      </c>
      <c r="BB7" s="148"/>
    </row>
    <row r="8" spans="1:54" ht="13.5" customHeight="1">
      <c r="A8" s="121"/>
      <c r="B8" s="165"/>
      <c r="C8" s="63"/>
      <c r="D8" s="4">
        <v>0</v>
      </c>
      <c r="E8" s="5" t="s">
        <v>17</v>
      </c>
      <c r="F8" s="6">
        <v>9</v>
      </c>
      <c r="G8" s="4"/>
      <c r="H8" s="5"/>
      <c r="I8" s="6"/>
      <c r="J8" s="4">
        <v>0</v>
      </c>
      <c r="K8" s="5" t="s">
        <v>17</v>
      </c>
      <c r="L8" s="6">
        <v>5</v>
      </c>
      <c r="M8" s="4">
        <v>0</v>
      </c>
      <c r="N8" s="5" t="s">
        <v>17</v>
      </c>
      <c r="O8" s="6">
        <v>5</v>
      </c>
      <c r="P8" s="4">
        <v>0</v>
      </c>
      <c r="Q8" s="5" t="s">
        <v>17</v>
      </c>
      <c r="R8" s="6">
        <v>6</v>
      </c>
      <c r="S8" s="4">
        <v>3</v>
      </c>
      <c r="T8" s="5" t="s">
        <v>17</v>
      </c>
      <c r="U8" s="6">
        <v>2</v>
      </c>
      <c r="V8" s="4">
        <v>0</v>
      </c>
      <c r="W8" s="5" t="s">
        <v>17</v>
      </c>
      <c r="X8" s="6">
        <v>3</v>
      </c>
      <c r="Y8" s="4">
        <v>0</v>
      </c>
      <c r="Z8" s="5" t="s">
        <v>17</v>
      </c>
      <c r="AA8" s="6">
        <v>8</v>
      </c>
      <c r="AB8" s="4">
        <v>0</v>
      </c>
      <c r="AC8" s="5" t="s">
        <v>17</v>
      </c>
      <c r="AD8" s="6">
        <v>4</v>
      </c>
      <c r="AE8" s="4">
        <v>2</v>
      </c>
      <c r="AF8" s="5" t="s">
        <v>17</v>
      </c>
      <c r="AG8" s="6">
        <v>3</v>
      </c>
      <c r="AH8" s="4">
        <v>0</v>
      </c>
      <c r="AI8" s="5" t="s">
        <v>17</v>
      </c>
      <c r="AJ8" s="6">
        <v>5</v>
      </c>
      <c r="AK8" s="4">
        <v>0</v>
      </c>
      <c r="AL8" s="5" t="s">
        <v>17</v>
      </c>
      <c r="AM8" s="6">
        <v>3</v>
      </c>
      <c r="AN8" s="4">
        <v>2</v>
      </c>
      <c r="AO8" s="5" t="s">
        <v>17</v>
      </c>
      <c r="AP8" s="85">
        <v>1</v>
      </c>
      <c r="AQ8" s="183"/>
      <c r="AR8" s="185"/>
      <c r="AS8" s="185"/>
      <c r="AT8" s="187"/>
      <c r="AU8" s="187"/>
      <c r="AV8" s="187"/>
      <c r="AW8" s="185"/>
      <c r="AX8" s="181"/>
      <c r="AY8" s="143"/>
      <c r="BA8" s="148"/>
      <c r="BB8" s="148"/>
    </row>
    <row r="9" spans="1:52" ht="13.5" customHeight="1">
      <c r="A9" s="117"/>
      <c r="B9" s="151" t="s">
        <v>23</v>
      </c>
      <c r="C9" s="59"/>
      <c r="D9" s="151" t="s">
        <v>10</v>
      </c>
      <c r="E9" s="151"/>
      <c r="F9" s="152"/>
      <c r="G9" s="150" t="s">
        <v>8</v>
      </c>
      <c r="H9" s="151"/>
      <c r="I9" s="152"/>
      <c r="J9" s="150"/>
      <c r="K9" s="151"/>
      <c r="L9" s="152"/>
      <c r="M9" s="150" t="s">
        <v>9</v>
      </c>
      <c r="N9" s="151"/>
      <c r="O9" s="152"/>
      <c r="P9" s="150" t="s">
        <v>8</v>
      </c>
      <c r="Q9" s="151"/>
      <c r="R9" s="152"/>
      <c r="S9" s="150" t="s">
        <v>9</v>
      </c>
      <c r="T9" s="151"/>
      <c r="U9" s="152"/>
      <c r="V9" s="150" t="s">
        <v>11</v>
      </c>
      <c r="W9" s="151"/>
      <c r="X9" s="152"/>
      <c r="Y9" s="150" t="s">
        <v>9</v>
      </c>
      <c r="Z9" s="151"/>
      <c r="AA9" s="152"/>
      <c r="AB9" s="150" t="s">
        <v>8</v>
      </c>
      <c r="AC9" s="151"/>
      <c r="AD9" s="152"/>
      <c r="AE9" s="150" t="s">
        <v>8</v>
      </c>
      <c r="AF9" s="151"/>
      <c r="AG9" s="152"/>
      <c r="AH9" s="150" t="s">
        <v>8</v>
      </c>
      <c r="AI9" s="151"/>
      <c r="AJ9" s="152"/>
      <c r="AK9" s="150" t="s">
        <v>10</v>
      </c>
      <c r="AL9" s="151"/>
      <c r="AM9" s="152"/>
      <c r="AN9" s="150" t="s">
        <v>8</v>
      </c>
      <c r="AO9" s="151"/>
      <c r="AP9" s="151"/>
      <c r="AQ9" s="183">
        <f>COUNTIF(D9:AN9,D32)+COUNTIF(D9:AN9,M32)</f>
        <v>7</v>
      </c>
      <c r="AR9" s="185">
        <f>COUNTIF(D9:AN9,G32)</f>
        <v>3</v>
      </c>
      <c r="AS9" s="185">
        <f>COUNTIF(D9:AN9,J32)+COUNTIF(D9:AN9,P32)</f>
        <v>2</v>
      </c>
      <c r="AT9" s="187">
        <f>D10+G10+J10+M10+P10+S10+V10+Y10+AB10+AE10+AH10+AK10+AN10</f>
        <v>23</v>
      </c>
      <c r="AU9" s="187">
        <f>F10+I10+L10+O10+R10+U10+X10+AA10+AD10+AG10+AJ10+AM10+AP10</f>
        <v>17</v>
      </c>
      <c r="AV9" s="187">
        <f>AT9-AU9</f>
        <v>6</v>
      </c>
      <c r="AW9" s="185">
        <f>AQ9*3+AR9*1</f>
        <v>24</v>
      </c>
      <c r="AX9" s="181">
        <f>RANK(AY9,$AY$5:$AY$29)</f>
        <v>3</v>
      </c>
      <c r="AY9" s="143">
        <f>AW9*10000+AV9*100+AT9</f>
        <v>240623</v>
      </c>
      <c r="AZ9" s="145" t="s">
        <v>15</v>
      </c>
    </row>
    <row r="10" spans="1:52" ht="13.5" customHeight="1">
      <c r="A10" s="117"/>
      <c r="B10" s="161"/>
      <c r="C10" s="59"/>
      <c r="D10" s="4">
        <v>0</v>
      </c>
      <c r="E10" s="5" t="s">
        <v>17</v>
      </c>
      <c r="F10" s="6">
        <v>5</v>
      </c>
      <c r="G10" s="4">
        <v>5</v>
      </c>
      <c r="H10" s="5" t="s">
        <v>17</v>
      </c>
      <c r="I10" s="6">
        <v>0</v>
      </c>
      <c r="J10" s="4"/>
      <c r="K10" s="5"/>
      <c r="L10" s="6"/>
      <c r="M10" s="4">
        <v>1</v>
      </c>
      <c r="N10" s="5" t="s">
        <v>17</v>
      </c>
      <c r="O10" s="6">
        <v>1</v>
      </c>
      <c r="P10" s="4">
        <v>3</v>
      </c>
      <c r="Q10" s="5" t="s">
        <v>17</v>
      </c>
      <c r="R10" s="6">
        <v>1</v>
      </c>
      <c r="S10" s="4">
        <v>2</v>
      </c>
      <c r="T10" s="5" t="s">
        <v>17</v>
      </c>
      <c r="U10" s="6">
        <v>2</v>
      </c>
      <c r="V10" s="4">
        <v>3</v>
      </c>
      <c r="W10" s="5" t="s">
        <v>17</v>
      </c>
      <c r="X10" s="6">
        <v>0</v>
      </c>
      <c r="Y10" s="4">
        <v>1</v>
      </c>
      <c r="Z10" s="5" t="s">
        <v>17</v>
      </c>
      <c r="AA10" s="6">
        <v>1</v>
      </c>
      <c r="AB10" s="4">
        <v>2</v>
      </c>
      <c r="AC10" s="5" t="s">
        <v>17</v>
      </c>
      <c r="AD10" s="6">
        <v>1</v>
      </c>
      <c r="AE10" s="4">
        <v>2</v>
      </c>
      <c r="AF10" s="5" t="s">
        <v>17</v>
      </c>
      <c r="AG10" s="6">
        <v>1</v>
      </c>
      <c r="AH10" s="4">
        <v>2</v>
      </c>
      <c r="AI10" s="5" t="s">
        <v>17</v>
      </c>
      <c r="AJ10" s="6">
        <v>0</v>
      </c>
      <c r="AK10" s="4">
        <v>1</v>
      </c>
      <c r="AL10" s="5" t="s">
        <v>17</v>
      </c>
      <c r="AM10" s="6">
        <v>5</v>
      </c>
      <c r="AN10" s="4">
        <v>1</v>
      </c>
      <c r="AO10" s="5" t="s">
        <v>17</v>
      </c>
      <c r="AP10" s="85">
        <v>0</v>
      </c>
      <c r="AQ10" s="183"/>
      <c r="AR10" s="185"/>
      <c r="AS10" s="185"/>
      <c r="AT10" s="187"/>
      <c r="AU10" s="187"/>
      <c r="AV10" s="187"/>
      <c r="AW10" s="185"/>
      <c r="AX10" s="181"/>
      <c r="AY10" s="143"/>
      <c r="AZ10" s="145"/>
    </row>
    <row r="11" spans="1:54" ht="13.5" customHeight="1">
      <c r="A11" s="120"/>
      <c r="B11" s="151" t="s">
        <v>39</v>
      </c>
      <c r="C11" s="62"/>
      <c r="D11" s="150" t="s">
        <v>9</v>
      </c>
      <c r="E11" s="151"/>
      <c r="F11" s="152"/>
      <c r="G11" s="150" t="s">
        <v>8</v>
      </c>
      <c r="H11" s="151"/>
      <c r="I11" s="152"/>
      <c r="J11" s="150" t="s">
        <v>9</v>
      </c>
      <c r="K11" s="151"/>
      <c r="L11" s="152"/>
      <c r="M11" s="150"/>
      <c r="N11" s="151"/>
      <c r="O11" s="152"/>
      <c r="P11" s="150" t="s">
        <v>8</v>
      </c>
      <c r="Q11" s="151"/>
      <c r="R11" s="152"/>
      <c r="S11" s="150" t="s">
        <v>8</v>
      </c>
      <c r="T11" s="151"/>
      <c r="U11" s="152"/>
      <c r="V11" s="150" t="s">
        <v>9</v>
      </c>
      <c r="W11" s="151"/>
      <c r="X11" s="152"/>
      <c r="Y11" s="150" t="s">
        <v>8</v>
      </c>
      <c r="Z11" s="151"/>
      <c r="AA11" s="152"/>
      <c r="AB11" s="150" t="s">
        <v>8</v>
      </c>
      <c r="AC11" s="151"/>
      <c r="AD11" s="152"/>
      <c r="AE11" s="150" t="s">
        <v>8</v>
      </c>
      <c r="AF11" s="151"/>
      <c r="AG11" s="152"/>
      <c r="AH11" s="150" t="s">
        <v>8</v>
      </c>
      <c r="AI11" s="151"/>
      <c r="AJ11" s="152"/>
      <c r="AK11" s="150" t="s">
        <v>8</v>
      </c>
      <c r="AL11" s="151"/>
      <c r="AM11" s="152"/>
      <c r="AN11" s="150" t="s">
        <v>8</v>
      </c>
      <c r="AO11" s="151"/>
      <c r="AP11" s="151"/>
      <c r="AQ11" s="183">
        <f>COUNTIF(D11:AN11,D32)+COUNTIF(D11:AN11,M32)</f>
        <v>9</v>
      </c>
      <c r="AR11" s="185">
        <f>COUNTIF(D11:AN11,G32)</f>
        <v>3</v>
      </c>
      <c r="AS11" s="185">
        <f>COUNTIF(D11:AN11,J32)+COUNTIF(D11:AN11,P32)</f>
        <v>0</v>
      </c>
      <c r="AT11" s="187">
        <f>D12+G12+J12+M12+P12+S12+V12+Y12+AB12+AE12+AH12+AK12+AN12</f>
        <v>34</v>
      </c>
      <c r="AU11" s="187">
        <f>F12+I12+L12+O12+R12+U12+X12+AA12+AD12+AG12+AJ12+AM12+AP12</f>
        <v>9</v>
      </c>
      <c r="AV11" s="187">
        <f>AT11-AU11</f>
        <v>25</v>
      </c>
      <c r="AW11" s="192">
        <f>AQ11*3+AR11*1</f>
        <v>30</v>
      </c>
      <c r="AX11" s="181">
        <f>RANK(AY11,$AY$5:$AY$29)</f>
        <v>2</v>
      </c>
      <c r="AY11" s="143">
        <f>AW11*10000+AV11*100+AT11</f>
        <v>302534</v>
      </c>
      <c r="BA11" s="180" t="s">
        <v>14</v>
      </c>
      <c r="BB11" s="180"/>
    </row>
    <row r="12" spans="1:54" ht="13.5" customHeight="1">
      <c r="A12" s="121"/>
      <c r="B12" s="161"/>
      <c r="C12" s="63"/>
      <c r="D12" s="4">
        <v>3</v>
      </c>
      <c r="E12" s="5" t="s">
        <v>17</v>
      </c>
      <c r="F12" s="6">
        <v>3</v>
      </c>
      <c r="G12" s="4">
        <v>5</v>
      </c>
      <c r="H12" s="5" t="s">
        <v>17</v>
      </c>
      <c r="I12" s="6">
        <v>0</v>
      </c>
      <c r="J12" s="4">
        <v>1</v>
      </c>
      <c r="K12" s="5" t="s">
        <v>17</v>
      </c>
      <c r="L12" s="6">
        <v>1</v>
      </c>
      <c r="M12" s="4"/>
      <c r="N12" s="5"/>
      <c r="O12" s="6"/>
      <c r="P12" s="4">
        <v>5</v>
      </c>
      <c r="Q12" s="5" t="s">
        <v>17</v>
      </c>
      <c r="R12" s="6">
        <v>1</v>
      </c>
      <c r="S12" s="4">
        <v>2</v>
      </c>
      <c r="T12" s="5" t="s">
        <v>17</v>
      </c>
      <c r="U12" s="6">
        <v>0</v>
      </c>
      <c r="V12" s="4">
        <v>2</v>
      </c>
      <c r="W12" s="5" t="s">
        <v>17</v>
      </c>
      <c r="X12" s="6">
        <v>2</v>
      </c>
      <c r="Y12" s="4">
        <v>4</v>
      </c>
      <c r="Z12" s="5" t="s">
        <v>17</v>
      </c>
      <c r="AA12" s="6">
        <v>0</v>
      </c>
      <c r="AB12" s="4">
        <v>1</v>
      </c>
      <c r="AC12" s="5" t="s">
        <v>17</v>
      </c>
      <c r="AD12" s="6">
        <v>0</v>
      </c>
      <c r="AE12" s="4">
        <v>3</v>
      </c>
      <c r="AF12" s="5" t="s">
        <v>17</v>
      </c>
      <c r="AG12" s="6">
        <v>1</v>
      </c>
      <c r="AH12" s="4">
        <v>2</v>
      </c>
      <c r="AI12" s="5" t="s">
        <v>17</v>
      </c>
      <c r="AJ12" s="6">
        <v>0</v>
      </c>
      <c r="AK12" s="4">
        <v>3</v>
      </c>
      <c r="AL12" s="5" t="s">
        <v>17</v>
      </c>
      <c r="AM12" s="6">
        <v>1</v>
      </c>
      <c r="AN12" s="4">
        <v>3</v>
      </c>
      <c r="AO12" s="5" t="s">
        <v>17</v>
      </c>
      <c r="AP12" s="85">
        <v>0</v>
      </c>
      <c r="AQ12" s="183"/>
      <c r="AR12" s="185"/>
      <c r="AS12" s="185"/>
      <c r="AT12" s="187"/>
      <c r="AU12" s="187"/>
      <c r="AV12" s="187"/>
      <c r="AW12" s="192"/>
      <c r="AX12" s="181"/>
      <c r="AY12" s="143"/>
      <c r="BA12" s="180"/>
      <c r="BB12" s="180"/>
    </row>
    <row r="13" spans="1:54" ht="13.5" customHeight="1">
      <c r="A13" s="117"/>
      <c r="B13" s="164" t="s">
        <v>29</v>
      </c>
      <c r="C13" s="59"/>
      <c r="D13" s="150" t="s">
        <v>10</v>
      </c>
      <c r="E13" s="151"/>
      <c r="F13" s="152"/>
      <c r="G13" s="150" t="s">
        <v>8</v>
      </c>
      <c r="H13" s="151"/>
      <c r="I13" s="152"/>
      <c r="J13" s="150" t="s">
        <v>10</v>
      </c>
      <c r="K13" s="151"/>
      <c r="L13" s="152"/>
      <c r="M13" s="150" t="s">
        <v>10</v>
      </c>
      <c r="N13" s="151"/>
      <c r="O13" s="152"/>
      <c r="P13" s="150"/>
      <c r="Q13" s="151"/>
      <c r="R13" s="152"/>
      <c r="S13" s="150" t="s">
        <v>10</v>
      </c>
      <c r="T13" s="151"/>
      <c r="U13" s="152"/>
      <c r="V13" s="150" t="s">
        <v>10</v>
      </c>
      <c r="W13" s="151"/>
      <c r="X13" s="152"/>
      <c r="Y13" s="150" t="s">
        <v>10</v>
      </c>
      <c r="Z13" s="151"/>
      <c r="AA13" s="152"/>
      <c r="AB13" s="150" t="s">
        <v>8</v>
      </c>
      <c r="AC13" s="151"/>
      <c r="AD13" s="152"/>
      <c r="AE13" s="150" t="s">
        <v>10</v>
      </c>
      <c r="AF13" s="151"/>
      <c r="AG13" s="152"/>
      <c r="AH13" s="150" t="s">
        <v>10</v>
      </c>
      <c r="AI13" s="151"/>
      <c r="AJ13" s="152"/>
      <c r="AK13" s="150" t="s">
        <v>9</v>
      </c>
      <c r="AL13" s="151"/>
      <c r="AM13" s="152"/>
      <c r="AN13" s="150" t="s">
        <v>10</v>
      </c>
      <c r="AO13" s="151"/>
      <c r="AP13" s="151"/>
      <c r="AQ13" s="183">
        <f>COUNTIF(D13:AN13,D32)+COUNTIF(D13:AN13,M32)</f>
        <v>2</v>
      </c>
      <c r="AR13" s="185">
        <f>COUNTIF(D13:AN13,G32)</f>
        <v>1</v>
      </c>
      <c r="AS13" s="185">
        <f>COUNTIF(D13:AN13,J32)+COUNTIF(D13:AN13,P32)</f>
        <v>9</v>
      </c>
      <c r="AT13" s="187">
        <f>D14+G14+J14+M14+P14+S14+V14+Y14+AB14+AE14+AH14+AK14+AN14</f>
        <v>10</v>
      </c>
      <c r="AU13" s="187">
        <f>F14+I14+L14+O14+R14+U14+X14+AA14+AD14+AG14+AJ14+AM14+AP14</f>
        <v>27</v>
      </c>
      <c r="AV13" s="187">
        <f>AT13-AU13</f>
        <v>-17</v>
      </c>
      <c r="AW13" s="185">
        <f>AQ13*3+AR13*1</f>
        <v>7</v>
      </c>
      <c r="AX13" s="181">
        <f>RANK(AY13,$AY$5:$AY$29)</f>
        <v>11</v>
      </c>
      <c r="AY13" s="143">
        <f>AW13*10000+AV13*100+AT13</f>
        <v>68310</v>
      </c>
      <c r="BA13" s="180" t="s">
        <v>40</v>
      </c>
      <c r="BB13" s="180"/>
    </row>
    <row r="14" spans="1:54" ht="13.5" customHeight="1">
      <c r="A14" s="117"/>
      <c r="B14" s="165"/>
      <c r="C14" s="59"/>
      <c r="D14" s="4">
        <v>0</v>
      </c>
      <c r="E14" s="5" t="s">
        <v>17</v>
      </c>
      <c r="F14" s="6">
        <v>3</v>
      </c>
      <c r="G14" s="4">
        <v>6</v>
      </c>
      <c r="H14" s="5" t="s">
        <v>17</v>
      </c>
      <c r="I14" s="6">
        <v>0</v>
      </c>
      <c r="J14" s="4">
        <v>1</v>
      </c>
      <c r="K14" s="5" t="s">
        <v>17</v>
      </c>
      <c r="L14" s="6">
        <v>3</v>
      </c>
      <c r="M14" s="4">
        <v>1</v>
      </c>
      <c r="N14" s="5" t="s">
        <v>17</v>
      </c>
      <c r="O14" s="6">
        <v>5</v>
      </c>
      <c r="P14" s="4"/>
      <c r="Q14" s="5"/>
      <c r="R14" s="6"/>
      <c r="S14" s="4">
        <v>0</v>
      </c>
      <c r="T14" s="5" t="s">
        <v>17</v>
      </c>
      <c r="U14" s="6">
        <v>1</v>
      </c>
      <c r="V14" s="4">
        <v>0</v>
      </c>
      <c r="W14" s="5" t="s">
        <v>17</v>
      </c>
      <c r="X14" s="6">
        <v>4</v>
      </c>
      <c r="Y14" s="4">
        <v>0</v>
      </c>
      <c r="Z14" s="5" t="s">
        <v>17</v>
      </c>
      <c r="AA14" s="6">
        <v>1</v>
      </c>
      <c r="AB14" s="4">
        <v>2</v>
      </c>
      <c r="AC14" s="5" t="s">
        <v>17</v>
      </c>
      <c r="AD14" s="6">
        <v>0</v>
      </c>
      <c r="AE14" s="4">
        <v>0</v>
      </c>
      <c r="AF14" s="5" t="s">
        <v>17</v>
      </c>
      <c r="AG14" s="6">
        <v>2</v>
      </c>
      <c r="AH14" s="4">
        <v>0</v>
      </c>
      <c r="AI14" s="5" t="s">
        <v>17</v>
      </c>
      <c r="AJ14" s="6">
        <v>7</v>
      </c>
      <c r="AK14" s="4">
        <v>0</v>
      </c>
      <c r="AL14" s="5" t="s">
        <v>17</v>
      </c>
      <c r="AM14" s="6">
        <v>0</v>
      </c>
      <c r="AN14" s="4">
        <v>0</v>
      </c>
      <c r="AO14" s="5" t="s">
        <v>17</v>
      </c>
      <c r="AP14" s="85">
        <v>1</v>
      </c>
      <c r="AQ14" s="183"/>
      <c r="AR14" s="185"/>
      <c r="AS14" s="185"/>
      <c r="AT14" s="187"/>
      <c r="AU14" s="187"/>
      <c r="AV14" s="187"/>
      <c r="AW14" s="185"/>
      <c r="AX14" s="181"/>
      <c r="AY14" s="143"/>
      <c r="BA14" s="180"/>
      <c r="BB14" s="180"/>
    </row>
    <row r="15" spans="1:51" ht="13.5" customHeight="1">
      <c r="A15" s="16"/>
      <c r="B15" s="164" t="s">
        <v>30</v>
      </c>
      <c r="C15" s="62"/>
      <c r="D15" s="150" t="s">
        <v>10</v>
      </c>
      <c r="E15" s="151"/>
      <c r="F15" s="152"/>
      <c r="G15" s="150" t="s">
        <v>10</v>
      </c>
      <c r="H15" s="151"/>
      <c r="I15" s="152"/>
      <c r="J15" s="150" t="s">
        <v>9</v>
      </c>
      <c r="K15" s="151"/>
      <c r="L15" s="152"/>
      <c r="M15" s="150" t="s">
        <v>10</v>
      </c>
      <c r="N15" s="151"/>
      <c r="O15" s="152"/>
      <c r="P15" s="150" t="s">
        <v>8</v>
      </c>
      <c r="Q15" s="151"/>
      <c r="R15" s="152"/>
      <c r="S15" s="150"/>
      <c r="T15" s="151"/>
      <c r="U15" s="152"/>
      <c r="V15" s="150" t="s">
        <v>10</v>
      </c>
      <c r="W15" s="151"/>
      <c r="X15" s="152"/>
      <c r="Y15" s="150" t="s">
        <v>10</v>
      </c>
      <c r="Z15" s="151"/>
      <c r="AA15" s="152"/>
      <c r="AB15" s="150" t="s">
        <v>10</v>
      </c>
      <c r="AC15" s="151"/>
      <c r="AD15" s="152"/>
      <c r="AE15" s="150" t="s">
        <v>8</v>
      </c>
      <c r="AF15" s="151"/>
      <c r="AG15" s="152"/>
      <c r="AH15" s="150" t="s">
        <v>8</v>
      </c>
      <c r="AI15" s="151"/>
      <c r="AJ15" s="152"/>
      <c r="AK15" s="150" t="s">
        <v>10</v>
      </c>
      <c r="AL15" s="151"/>
      <c r="AM15" s="152"/>
      <c r="AN15" s="150" t="s">
        <v>8</v>
      </c>
      <c r="AO15" s="151"/>
      <c r="AP15" s="151"/>
      <c r="AQ15" s="183">
        <f>COUNTIF(D15:AN15,D32)+COUNTIF(D15:AN15,M32)</f>
        <v>4</v>
      </c>
      <c r="AR15" s="185">
        <f>COUNTIF(D15:AN15,G32)</f>
        <v>1</v>
      </c>
      <c r="AS15" s="185">
        <f>COUNTIF(D15:AN15,J32)+COUNTIF(D15:AN15,P32)</f>
        <v>7</v>
      </c>
      <c r="AT15" s="187">
        <f>D16+G16+J16+M16+P16+S16+V16+Y16+AB16+AE16+AH16+AK16+AN16</f>
        <v>14</v>
      </c>
      <c r="AU15" s="187">
        <f>F16+I16+L16+O16+R16+U16+X16+AA16+AD16+AG16+AJ16+AM16+AP16</f>
        <v>34</v>
      </c>
      <c r="AV15" s="187">
        <f>AT15-AU15</f>
        <v>-20</v>
      </c>
      <c r="AW15" s="185">
        <f>AQ15*3+AR15*1</f>
        <v>13</v>
      </c>
      <c r="AX15" s="181">
        <f>RANK(AY15,$AY$5:$AY$29)</f>
        <v>9</v>
      </c>
      <c r="AY15" s="143">
        <f>AW15*10000+AV15*100+AT15</f>
        <v>128014</v>
      </c>
    </row>
    <row r="16" spans="1:51" ht="13.5" customHeight="1">
      <c r="A16" s="17"/>
      <c r="B16" s="165"/>
      <c r="C16" s="63"/>
      <c r="D16" s="4">
        <v>0</v>
      </c>
      <c r="E16" s="5" t="s">
        <v>17</v>
      </c>
      <c r="F16" s="6">
        <v>13</v>
      </c>
      <c r="G16" s="4">
        <v>2</v>
      </c>
      <c r="H16" s="5" t="s">
        <v>17</v>
      </c>
      <c r="I16" s="6">
        <v>3</v>
      </c>
      <c r="J16" s="4">
        <v>2</v>
      </c>
      <c r="K16" s="5" t="s">
        <v>17</v>
      </c>
      <c r="L16" s="6">
        <v>2</v>
      </c>
      <c r="M16" s="4">
        <v>0</v>
      </c>
      <c r="N16" s="5" t="s">
        <v>17</v>
      </c>
      <c r="O16" s="6">
        <v>2</v>
      </c>
      <c r="P16" s="4">
        <v>1</v>
      </c>
      <c r="Q16" s="5" t="s">
        <v>17</v>
      </c>
      <c r="R16" s="6">
        <v>0</v>
      </c>
      <c r="S16" s="4"/>
      <c r="T16" s="5"/>
      <c r="U16" s="6"/>
      <c r="V16" s="4">
        <v>1</v>
      </c>
      <c r="W16" s="5" t="s">
        <v>17</v>
      </c>
      <c r="X16" s="6">
        <v>3</v>
      </c>
      <c r="Y16" s="4">
        <v>0</v>
      </c>
      <c r="Z16" s="5" t="s">
        <v>17</v>
      </c>
      <c r="AA16" s="6">
        <v>5</v>
      </c>
      <c r="AB16" s="4">
        <v>0</v>
      </c>
      <c r="AC16" s="5" t="s">
        <v>17</v>
      </c>
      <c r="AD16" s="6">
        <v>1</v>
      </c>
      <c r="AE16" s="4">
        <v>3</v>
      </c>
      <c r="AF16" s="5" t="s">
        <v>17</v>
      </c>
      <c r="AG16" s="6">
        <v>1</v>
      </c>
      <c r="AH16" s="4">
        <v>2</v>
      </c>
      <c r="AI16" s="5" t="s">
        <v>17</v>
      </c>
      <c r="AJ16" s="6">
        <v>1</v>
      </c>
      <c r="AK16" s="4">
        <v>1</v>
      </c>
      <c r="AL16" s="5" t="s">
        <v>17</v>
      </c>
      <c r="AM16" s="6">
        <v>2</v>
      </c>
      <c r="AN16" s="4">
        <v>2</v>
      </c>
      <c r="AO16" s="5" t="s">
        <v>17</v>
      </c>
      <c r="AP16" s="85">
        <v>1</v>
      </c>
      <c r="AQ16" s="183"/>
      <c r="AR16" s="185"/>
      <c r="AS16" s="185"/>
      <c r="AT16" s="187"/>
      <c r="AU16" s="187"/>
      <c r="AV16" s="187"/>
      <c r="AW16" s="185"/>
      <c r="AX16" s="181"/>
      <c r="AY16" s="143"/>
    </row>
    <row r="17" spans="1:51" ht="13.5" customHeight="1">
      <c r="A17" s="16"/>
      <c r="B17" s="151" t="s">
        <v>31</v>
      </c>
      <c r="C17" s="62"/>
      <c r="D17" s="150" t="s">
        <v>9</v>
      </c>
      <c r="E17" s="151"/>
      <c r="F17" s="152"/>
      <c r="G17" s="150" t="s">
        <v>8</v>
      </c>
      <c r="H17" s="151"/>
      <c r="I17" s="152"/>
      <c r="J17" s="150" t="s">
        <v>12</v>
      </c>
      <c r="K17" s="151"/>
      <c r="L17" s="152"/>
      <c r="M17" s="150" t="s">
        <v>9</v>
      </c>
      <c r="N17" s="151"/>
      <c r="O17" s="152"/>
      <c r="P17" s="150" t="s">
        <v>8</v>
      </c>
      <c r="Q17" s="151"/>
      <c r="R17" s="152"/>
      <c r="S17" s="150" t="s">
        <v>8</v>
      </c>
      <c r="T17" s="151"/>
      <c r="U17" s="152"/>
      <c r="V17" s="150"/>
      <c r="W17" s="151"/>
      <c r="X17" s="152"/>
      <c r="Y17" s="150" t="s">
        <v>9</v>
      </c>
      <c r="Z17" s="151"/>
      <c r="AA17" s="152"/>
      <c r="AB17" s="150" t="s">
        <v>9</v>
      </c>
      <c r="AC17" s="151"/>
      <c r="AD17" s="152"/>
      <c r="AE17" s="150" t="s">
        <v>8</v>
      </c>
      <c r="AF17" s="151"/>
      <c r="AG17" s="152"/>
      <c r="AH17" s="150" t="s">
        <v>8</v>
      </c>
      <c r="AI17" s="151"/>
      <c r="AJ17" s="152"/>
      <c r="AK17" s="150" t="s">
        <v>10</v>
      </c>
      <c r="AL17" s="151"/>
      <c r="AM17" s="152"/>
      <c r="AN17" s="150" t="s">
        <v>8</v>
      </c>
      <c r="AO17" s="151"/>
      <c r="AP17" s="151"/>
      <c r="AQ17" s="183">
        <f>COUNTIF(D17:AN17,D32)+COUNTIF(D17:AN17,M32)</f>
        <v>6</v>
      </c>
      <c r="AR17" s="185">
        <f>COUNTIF(D17:AN17,G32)</f>
        <v>4</v>
      </c>
      <c r="AS17" s="185">
        <f>COUNTIF(D17:AN17,J32)+COUNTIF(D17:AN17,P32)</f>
        <v>2</v>
      </c>
      <c r="AT17" s="187">
        <f>D18+G18+J18+M18+P18+S18+V18+Y18+AB18+AE18+AH18+AK18+AN18</f>
        <v>27</v>
      </c>
      <c r="AU17" s="187">
        <f>F18+I18+L18+O18+R18+U18+X18+AA18+AD18+AG18+AJ18+AM18+AP18</f>
        <v>10</v>
      </c>
      <c r="AV17" s="187">
        <f>AT17-AU17</f>
        <v>17</v>
      </c>
      <c r="AW17" s="185">
        <f>AQ17*3+AR17*1</f>
        <v>22</v>
      </c>
      <c r="AX17" s="181">
        <f>RANK(AY17,$AY$5:$AY$29)</f>
        <v>4</v>
      </c>
      <c r="AY17" s="143">
        <f>AW17*10000+AV17*100+AT17</f>
        <v>221727</v>
      </c>
    </row>
    <row r="18" spans="1:51" ht="13.5" customHeight="1">
      <c r="A18" s="17"/>
      <c r="B18" s="161"/>
      <c r="C18" s="63"/>
      <c r="D18" s="4">
        <v>0</v>
      </c>
      <c r="E18" s="5" t="s">
        <v>17</v>
      </c>
      <c r="F18" s="6">
        <v>0</v>
      </c>
      <c r="G18" s="4">
        <v>3</v>
      </c>
      <c r="H18" s="5" t="s">
        <v>17</v>
      </c>
      <c r="I18" s="6">
        <v>0</v>
      </c>
      <c r="J18" s="4">
        <v>0</v>
      </c>
      <c r="K18" s="5" t="s">
        <v>17</v>
      </c>
      <c r="L18" s="6">
        <v>3</v>
      </c>
      <c r="M18" s="4">
        <v>2</v>
      </c>
      <c r="N18" s="5" t="s">
        <v>17</v>
      </c>
      <c r="O18" s="6">
        <v>2</v>
      </c>
      <c r="P18" s="4">
        <v>4</v>
      </c>
      <c r="Q18" s="5" t="s">
        <v>17</v>
      </c>
      <c r="R18" s="6">
        <v>0</v>
      </c>
      <c r="S18" s="4">
        <v>3</v>
      </c>
      <c r="T18" s="5" t="s">
        <v>17</v>
      </c>
      <c r="U18" s="6">
        <v>1</v>
      </c>
      <c r="V18" s="4"/>
      <c r="W18" s="5"/>
      <c r="X18" s="6"/>
      <c r="Y18" s="4">
        <v>1</v>
      </c>
      <c r="Z18" s="5" t="s">
        <v>17</v>
      </c>
      <c r="AA18" s="6">
        <v>1</v>
      </c>
      <c r="AB18" s="4">
        <v>1</v>
      </c>
      <c r="AC18" s="5" t="s">
        <v>17</v>
      </c>
      <c r="AD18" s="6">
        <v>1</v>
      </c>
      <c r="AE18" s="4">
        <v>4</v>
      </c>
      <c r="AF18" s="5" t="s">
        <v>17</v>
      </c>
      <c r="AG18" s="6">
        <v>1</v>
      </c>
      <c r="AH18" s="4">
        <v>3</v>
      </c>
      <c r="AI18" s="5" t="s">
        <v>17</v>
      </c>
      <c r="AJ18" s="6">
        <v>0</v>
      </c>
      <c r="AK18" s="4">
        <v>0</v>
      </c>
      <c r="AL18" s="5" t="s">
        <v>17</v>
      </c>
      <c r="AM18" s="6">
        <v>1</v>
      </c>
      <c r="AN18" s="4">
        <v>6</v>
      </c>
      <c r="AO18" s="5" t="s">
        <v>17</v>
      </c>
      <c r="AP18" s="85">
        <v>0</v>
      </c>
      <c r="AQ18" s="183"/>
      <c r="AR18" s="185"/>
      <c r="AS18" s="185"/>
      <c r="AT18" s="187"/>
      <c r="AU18" s="187"/>
      <c r="AV18" s="187"/>
      <c r="AW18" s="185"/>
      <c r="AX18" s="181"/>
      <c r="AY18" s="143"/>
    </row>
    <row r="19" spans="1:51" ht="13.5" customHeight="1">
      <c r="A19" s="18"/>
      <c r="B19" s="191" t="s">
        <v>33</v>
      </c>
      <c r="C19" s="61"/>
      <c r="D19" s="150" t="s">
        <v>10</v>
      </c>
      <c r="E19" s="151"/>
      <c r="F19" s="152"/>
      <c r="G19" s="150" t="s">
        <v>8</v>
      </c>
      <c r="H19" s="151"/>
      <c r="I19" s="152"/>
      <c r="J19" s="150" t="s">
        <v>9</v>
      </c>
      <c r="K19" s="151"/>
      <c r="L19" s="152"/>
      <c r="M19" s="150" t="s">
        <v>10</v>
      </c>
      <c r="N19" s="151"/>
      <c r="O19" s="152"/>
      <c r="P19" s="150" t="s">
        <v>8</v>
      </c>
      <c r="Q19" s="151"/>
      <c r="R19" s="152"/>
      <c r="S19" s="150" t="s">
        <v>8</v>
      </c>
      <c r="T19" s="151"/>
      <c r="U19" s="152"/>
      <c r="V19" s="150" t="s">
        <v>9</v>
      </c>
      <c r="W19" s="151"/>
      <c r="X19" s="152"/>
      <c r="Y19" s="150"/>
      <c r="Z19" s="151"/>
      <c r="AA19" s="152"/>
      <c r="AB19" s="150" t="s">
        <v>10</v>
      </c>
      <c r="AC19" s="151"/>
      <c r="AD19" s="152"/>
      <c r="AE19" s="150" t="s">
        <v>10</v>
      </c>
      <c r="AF19" s="151"/>
      <c r="AG19" s="152"/>
      <c r="AH19" s="150" t="s">
        <v>8</v>
      </c>
      <c r="AI19" s="151"/>
      <c r="AJ19" s="152"/>
      <c r="AK19" s="150" t="s">
        <v>8</v>
      </c>
      <c r="AL19" s="151"/>
      <c r="AM19" s="152"/>
      <c r="AN19" s="150" t="s">
        <v>8</v>
      </c>
      <c r="AO19" s="151"/>
      <c r="AP19" s="151"/>
      <c r="AQ19" s="183">
        <f>COUNTIF(D19:AN19,D32)+COUNTIF(D19:AN19,M32)</f>
        <v>6</v>
      </c>
      <c r="AR19" s="185">
        <f>COUNTIF(D19:AN19,G32)</f>
        <v>2</v>
      </c>
      <c r="AS19" s="185">
        <f>COUNTIF(D19:AN19,J32)+COUNTIF(D19:AN19,P32)</f>
        <v>4</v>
      </c>
      <c r="AT19" s="187">
        <f>D20+G20+J20+M20+P20+S20+V20+Y20+AB20+AE20+AH20+AK20+AN20</f>
        <v>25</v>
      </c>
      <c r="AU19" s="187">
        <f>F20+I20+L20+O20+R20+U20+X20+AA20+AD20+AG20+AJ20+AM20+AP20</f>
        <v>16</v>
      </c>
      <c r="AV19" s="187">
        <f>AT19-AU19</f>
        <v>9</v>
      </c>
      <c r="AW19" s="185">
        <f>AQ19*3+AR19*1</f>
        <v>20</v>
      </c>
      <c r="AX19" s="181">
        <f>RANK(AY19,$AY$5:$AY$29)</f>
        <v>5</v>
      </c>
      <c r="AY19" s="143">
        <f>AW19*10000+AV19*100+AT19</f>
        <v>200925</v>
      </c>
    </row>
    <row r="20" spans="1:51" ht="13.5" customHeight="1">
      <c r="A20" s="18"/>
      <c r="B20" s="191"/>
      <c r="C20" s="61"/>
      <c r="D20" s="4">
        <v>1</v>
      </c>
      <c r="E20" s="5" t="s">
        <v>17</v>
      </c>
      <c r="F20" s="6">
        <v>2</v>
      </c>
      <c r="G20" s="4">
        <v>8</v>
      </c>
      <c r="H20" s="5" t="s">
        <v>17</v>
      </c>
      <c r="I20" s="6">
        <v>0</v>
      </c>
      <c r="J20" s="4">
        <v>1</v>
      </c>
      <c r="K20" s="5" t="s">
        <v>17</v>
      </c>
      <c r="L20" s="6">
        <v>1</v>
      </c>
      <c r="M20" s="4">
        <v>0</v>
      </c>
      <c r="N20" s="5" t="s">
        <v>17</v>
      </c>
      <c r="O20" s="6">
        <v>4</v>
      </c>
      <c r="P20" s="4">
        <v>1</v>
      </c>
      <c r="Q20" s="5" t="s">
        <v>17</v>
      </c>
      <c r="R20" s="6">
        <v>0</v>
      </c>
      <c r="S20" s="4">
        <v>5</v>
      </c>
      <c r="T20" s="5" t="s">
        <v>17</v>
      </c>
      <c r="U20" s="6">
        <v>0</v>
      </c>
      <c r="V20" s="4">
        <v>1</v>
      </c>
      <c r="W20" s="5" t="s">
        <v>17</v>
      </c>
      <c r="X20" s="6">
        <v>1</v>
      </c>
      <c r="Y20" s="4"/>
      <c r="Z20" s="5"/>
      <c r="AA20" s="6"/>
      <c r="AB20" s="4">
        <v>2</v>
      </c>
      <c r="AC20" s="5" t="s">
        <v>17</v>
      </c>
      <c r="AD20" s="6">
        <v>3</v>
      </c>
      <c r="AE20" s="4">
        <v>0</v>
      </c>
      <c r="AF20" s="5" t="s">
        <v>17</v>
      </c>
      <c r="AG20" s="6">
        <v>2</v>
      </c>
      <c r="AH20" s="4">
        <v>2</v>
      </c>
      <c r="AI20" s="5" t="s">
        <v>17</v>
      </c>
      <c r="AJ20" s="6">
        <v>1</v>
      </c>
      <c r="AK20" s="4">
        <v>2</v>
      </c>
      <c r="AL20" s="5" t="s">
        <v>17</v>
      </c>
      <c r="AM20" s="6">
        <v>1</v>
      </c>
      <c r="AN20" s="4">
        <v>2</v>
      </c>
      <c r="AO20" s="5" t="s">
        <v>17</v>
      </c>
      <c r="AP20" s="85">
        <v>1</v>
      </c>
      <c r="AQ20" s="183"/>
      <c r="AR20" s="185"/>
      <c r="AS20" s="185"/>
      <c r="AT20" s="187"/>
      <c r="AU20" s="187"/>
      <c r="AV20" s="187"/>
      <c r="AW20" s="185"/>
      <c r="AX20" s="181"/>
      <c r="AY20" s="143"/>
    </row>
    <row r="21" spans="1:51" ht="13.5" customHeight="1">
      <c r="A21" s="16"/>
      <c r="B21" s="164" t="s">
        <v>34</v>
      </c>
      <c r="C21" s="51"/>
      <c r="D21" s="150" t="s">
        <v>10</v>
      </c>
      <c r="E21" s="151"/>
      <c r="F21" s="152"/>
      <c r="G21" s="150" t="s">
        <v>8</v>
      </c>
      <c r="H21" s="151"/>
      <c r="I21" s="152"/>
      <c r="J21" s="150" t="s">
        <v>10</v>
      </c>
      <c r="K21" s="151"/>
      <c r="L21" s="152"/>
      <c r="M21" s="150" t="s">
        <v>10</v>
      </c>
      <c r="N21" s="151"/>
      <c r="O21" s="152"/>
      <c r="P21" s="150" t="s">
        <v>10</v>
      </c>
      <c r="Q21" s="151"/>
      <c r="R21" s="152"/>
      <c r="S21" s="150" t="s">
        <v>8</v>
      </c>
      <c r="T21" s="151"/>
      <c r="U21" s="152"/>
      <c r="V21" s="150" t="s">
        <v>9</v>
      </c>
      <c r="W21" s="151"/>
      <c r="X21" s="152"/>
      <c r="Y21" s="150" t="s">
        <v>8</v>
      </c>
      <c r="Z21" s="151"/>
      <c r="AA21" s="152"/>
      <c r="AB21" s="150"/>
      <c r="AC21" s="151"/>
      <c r="AD21" s="152"/>
      <c r="AE21" s="150" t="s">
        <v>10</v>
      </c>
      <c r="AF21" s="151"/>
      <c r="AG21" s="152"/>
      <c r="AH21" s="150" t="s">
        <v>8</v>
      </c>
      <c r="AI21" s="151"/>
      <c r="AJ21" s="152"/>
      <c r="AK21" s="150" t="s">
        <v>10</v>
      </c>
      <c r="AL21" s="151"/>
      <c r="AM21" s="152"/>
      <c r="AN21" s="150" t="s">
        <v>8</v>
      </c>
      <c r="AO21" s="151"/>
      <c r="AP21" s="151"/>
      <c r="AQ21" s="183">
        <f>COUNTIF(D21:AN21,D32)+COUNTIF(D21:AN21,M32)</f>
        <v>5</v>
      </c>
      <c r="AR21" s="185">
        <f>COUNTIF(D21:AN21,G32)</f>
        <v>1</v>
      </c>
      <c r="AS21" s="185">
        <f>COUNTIF(D21:AN21,J32)+COUNTIF(D21:AN21,P32)</f>
        <v>6</v>
      </c>
      <c r="AT21" s="187">
        <f>D22+G22+J22+M22+P22+S22+V22+Y22+AB22+AE22+AH22+AK22+AN22</f>
        <v>15</v>
      </c>
      <c r="AU21" s="187">
        <f>F22+I22+L22+O22+R22+U22+X22+AA22+AD22+AG22+AJ22+AM22+AP22</f>
        <v>22</v>
      </c>
      <c r="AV21" s="187">
        <f>AT21-AU21</f>
        <v>-7</v>
      </c>
      <c r="AW21" s="185">
        <f>AQ21*3+AR21*1</f>
        <v>16</v>
      </c>
      <c r="AX21" s="190">
        <f>RANK(AY21,$AY$5:$AY$29)</f>
        <v>8</v>
      </c>
      <c r="AY21" s="143">
        <f>AW21*10000+AV21*100+AT21</f>
        <v>159315</v>
      </c>
    </row>
    <row r="22" spans="1:51" ht="13.5" customHeight="1">
      <c r="A22" s="17"/>
      <c r="B22" s="165"/>
      <c r="C22" s="60"/>
      <c r="D22" s="4">
        <v>0</v>
      </c>
      <c r="E22" s="5" t="s">
        <v>17</v>
      </c>
      <c r="F22" s="6">
        <v>6</v>
      </c>
      <c r="G22" s="4">
        <v>4</v>
      </c>
      <c r="H22" s="5" t="s">
        <v>17</v>
      </c>
      <c r="I22" s="6">
        <v>0</v>
      </c>
      <c r="J22" s="4">
        <v>1</v>
      </c>
      <c r="K22" s="5" t="s">
        <v>17</v>
      </c>
      <c r="L22" s="6">
        <v>2</v>
      </c>
      <c r="M22" s="4">
        <v>0</v>
      </c>
      <c r="N22" s="5" t="s">
        <v>17</v>
      </c>
      <c r="O22" s="6">
        <v>1</v>
      </c>
      <c r="P22" s="4">
        <v>0</v>
      </c>
      <c r="Q22" s="5" t="s">
        <v>17</v>
      </c>
      <c r="R22" s="6">
        <v>2</v>
      </c>
      <c r="S22" s="4">
        <v>1</v>
      </c>
      <c r="T22" s="5" t="s">
        <v>17</v>
      </c>
      <c r="U22" s="6">
        <v>0</v>
      </c>
      <c r="V22" s="4">
        <v>1</v>
      </c>
      <c r="W22" s="5" t="s">
        <v>17</v>
      </c>
      <c r="X22" s="6">
        <v>1</v>
      </c>
      <c r="Y22" s="4">
        <v>3</v>
      </c>
      <c r="Z22" s="5" t="s">
        <v>17</v>
      </c>
      <c r="AA22" s="6">
        <v>2</v>
      </c>
      <c r="AB22" s="4"/>
      <c r="AC22" s="5"/>
      <c r="AD22" s="6"/>
      <c r="AE22" s="4">
        <v>0</v>
      </c>
      <c r="AF22" s="5" t="s">
        <v>17</v>
      </c>
      <c r="AG22" s="6">
        <v>1</v>
      </c>
      <c r="AH22" s="4">
        <v>2</v>
      </c>
      <c r="AI22" s="5" t="s">
        <v>17</v>
      </c>
      <c r="AJ22" s="6">
        <v>1</v>
      </c>
      <c r="AK22" s="4">
        <v>1</v>
      </c>
      <c r="AL22" s="5" t="s">
        <v>17</v>
      </c>
      <c r="AM22" s="6">
        <v>5</v>
      </c>
      <c r="AN22" s="4">
        <v>2</v>
      </c>
      <c r="AO22" s="5" t="s">
        <v>17</v>
      </c>
      <c r="AP22" s="85">
        <v>1</v>
      </c>
      <c r="AQ22" s="183"/>
      <c r="AR22" s="185"/>
      <c r="AS22" s="185"/>
      <c r="AT22" s="187"/>
      <c r="AU22" s="187"/>
      <c r="AV22" s="187"/>
      <c r="AW22" s="185"/>
      <c r="AX22" s="190"/>
      <c r="AY22" s="143"/>
    </row>
    <row r="23" spans="1:51" ht="13.5" customHeight="1">
      <c r="A23" s="18"/>
      <c r="B23" s="159" t="s">
        <v>35</v>
      </c>
      <c r="C23" s="59"/>
      <c r="D23" s="150" t="s">
        <v>10</v>
      </c>
      <c r="E23" s="151"/>
      <c r="F23" s="152"/>
      <c r="G23" s="150" t="s">
        <v>8</v>
      </c>
      <c r="H23" s="151"/>
      <c r="I23" s="152"/>
      <c r="J23" s="150" t="s">
        <v>10</v>
      </c>
      <c r="K23" s="151"/>
      <c r="L23" s="152"/>
      <c r="M23" s="150" t="s">
        <v>10</v>
      </c>
      <c r="N23" s="151"/>
      <c r="O23" s="152"/>
      <c r="P23" s="150" t="s">
        <v>8</v>
      </c>
      <c r="Q23" s="151"/>
      <c r="R23" s="152"/>
      <c r="S23" s="150" t="s">
        <v>10</v>
      </c>
      <c r="T23" s="151"/>
      <c r="U23" s="152"/>
      <c r="V23" s="150" t="s">
        <v>10</v>
      </c>
      <c r="W23" s="151"/>
      <c r="X23" s="152"/>
      <c r="Y23" s="150" t="s">
        <v>8</v>
      </c>
      <c r="Z23" s="151"/>
      <c r="AA23" s="152"/>
      <c r="AB23" s="150" t="s">
        <v>8</v>
      </c>
      <c r="AC23" s="151"/>
      <c r="AD23" s="152"/>
      <c r="AE23" s="150"/>
      <c r="AF23" s="151"/>
      <c r="AG23" s="152"/>
      <c r="AH23" s="150" t="s">
        <v>9</v>
      </c>
      <c r="AI23" s="151"/>
      <c r="AJ23" s="152"/>
      <c r="AK23" s="150" t="s">
        <v>8</v>
      </c>
      <c r="AL23" s="151"/>
      <c r="AM23" s="152"/>
      <c r="AN23" s="150" t="s">
        <v>8</v>
      </c>
      <c r="AO23" s="151"/>
      <c r="AP23" s="151"/>
      <c r="AQ23" s="183">
        <f>COUNTIF(D23:AN23,D32)+COUNTIF(D23:AN23,M32)</f>
        <v>6</v>
      </c>
      <c r="AR23" s="185">
        <f>COUNTIF(D23:AN23,G32)</f>
        <v>1</v>
      </c>
      <c r="AS23" s="185">
        <f>COUNTIF(D23:AN23,J32)+COUNTIF(D23:AN23,P32)</f>
        <v>5</v>
      </c>
      <c r="AT23" s="187">
        <f>D24+G24+J24+M24+P24+S24+V24+Y24+AB24+AE24+AH24+AK24+AN24</f>
        <v>18</v>
      </c>
      <c r="AU23" s="187">
        <f>F24+I24+L24+O24+R24+U24+X24+AA24+AD24+AG24+AJ24+AM24+AP24</f>
        <v>21</v>
      </c>
      <c r="AV23" s="187">
        <f>AT23-AU23</f>
        <v>-3</v>
      </c>
      <c r="AW23" s="185">
        <f>AQ23*3+AR23*1</f>
        <v>19</v>
      </c>
      <c r="AX23" s="181">
        <f>RANK(AY23,$AY$5:$AY$29)</f>
        <v>7</v>
      </c>
      <c r="AY23" s="143">
        <f>AW23*10000+AV23*100+AT23</f>
        <v>189718</v>
      </c>
    </row>
    <row r="24" spans="1:51" ht="13.5" customHeight="1">
      <c r="A24" s="17"/>
      <c r="B24" s="160"/>
      <c r="C24" s="60"/>
      <c r="D24" s="4">
        <v>0</v>
      </c>
      <c r="E24" s="5" t="s">
        <v>17</v>
      </c>
      <c r="F24" s="6">
        <v>4</v>
      </c>
      <c r="G24" s="4">
        <v>3</v>
      </c>
      <c r="H24" s="5" t="s">
        <v>17</v>
      </c>
      <c r="I24" s="6">
        <v>2</v>
      </c>
      <c r="J24" s="4">
        <v>1</v>
      </c>
      <c r="K24" s="5" t="s">
        <v>17</v>
      </c>
      <c r="L24" s="6">
        <v>2</v>
      </c>
      <c r="M24" s="4">
        <v>1</v>
      </c>
      <c r="N24" s="5" t="s">
        <v>17</v>
      </c>
      <c r="O24" s="6">
        <v>3</v>
      </c>
      <c r="P24" s="4">
        <v>2</v>
      </c>
      <c r="Q24" s="5" t="s">
        <v>17</v>
      </c>
      <c r="R24" s="6">
        <v>0</v>
      </c>
      <c r="S24" s="4">
        <v>1</v>
      </c>
      <c r="T24" s="5" t="s">
        <v>17</v>
      </c>
      <c r="U24" s="6">
        <v>3</v>
      </c>
      <c r="V24" s="4">
        <v>1</v>
      </c>
      <c r="W24" s="5" t="s">
        <v>17</v>
      </c>
      <c r="X24" s="6">
        <v>4</v>
      </c>
      <c r="Y24" s="4">
        <v>2</v>
      </c>
      <c r="Z24" s="5" t="s">
        <v>17</v>
      </c>
      <c r="AA24" s="6">
        <v>0</v>
      </c>
      <c r="AB24" s="4">
        <v>1</v>
      </c>
      <c r="AC24" s="5" t="s">
        <v>17</v>
      </c>
      <c r="AD24" s="6">
        <v>0</v>
      </c>
      <c r="AE24" s="4"/>
      <c r="AF24" s="5"/>
      <c r="AG24" s="6"/>
      <c r="AH24" s="4">
        <v>1</v>
      </c>
      <c r="AI24" s="5" t="s">
        <v>17</v>
      </c>
      <c r="AJ24" s="6">
        <v>1</v>
      </c>
      <c r="AK24" s="4">
        <v>3</v>
      </c>
      <c r="AL24" s="5" t="s">
        <v>17</v>
      </c>
      <c r="AM24" s="6">
        <v>2</v>
      </c>
      <c r="AN24" s="4">
        <v>2</v>
      </c>
      <c r="AO24" s="5" t="s">
        <v>17</v>
      </c>
      <c r="AP24" s="85">
        <v>0</v>
      </c>
      <c r="AQ24" s="183"/>
      <c r="AR24" s="185"/>
      <c r="AS24" s="185"/>
      <c r="AT24" s="187"/>
      <c r="AU24" s="187"/>
      <c r="AV24" s="187"/>
      <c r="AW24" s="185"/>
      <c r="AX24" s="181"/>
      <c r="AY24" s="143"/>
    </row>
    <row r="25" spans="1:54" ht="13.5" customHeight="1">
      <c r="A25" s="18"/>
      <c r="B25" s="159" t="s">
        <v>24</v>
      </c>
      <c r="C25" s="59"/>
      <c r="D25" s="151" t="s">
        <v>10</v>
      </c>
      <c r="E25" s="151"/>
      <c r="F25" s="152"/>
      <c r="G25" s="150" t="s">
        <v>8</v>
      </c>
      <c r="H25" s="151"/>
      <c r="I25" s="152"/>
      <c r="J25" s="150" t="s">
        <v>10</v>
      </c>
      <c r="K25" s="151"/>
      <c r="L25" s="152"/>
      <c r="M25" s="150" t="s">
        <v>10</v>
      </c>
      <c r="N25" s="151"/>
      <c r="O25" s="152"/>
      <c r="P25" s="150" t="s">
        <v>8</v>
      </c>
      <c r="Q25" s="151"/>
      <c r="R25" s="152"/>
      <c r="S25" s="150" t="s">
        <v>10</v>
      </c>
      <c r="T25" s="151"/>
      <c r="U25" s="152"/>
      <c r="V25" s="150" t="s">
        <v>10</v>
      </c>
      <c r="W25" s="151"/>
      <c r="X25" s="152"/>
      <c r="Y25" s="150" t="s">
        <v>10</v>
      </c>
      <c r="Z25" s="151"/>
      <c r="AA25" s="152"/>
      <c r="AB25" s="150" t="s">
        <v>10</v>
      </c>
      <c r="AC25" s="151"/>
      <c r="AD25" s="152"/>
      <c r="AE25" s="150" t="s">
        <v>9</v>
      </c>
      <c r="AF25" s="151"/>
      <c r="AG25" s="152"/>
      <c r="AH25" s="150"/>
      <c r="AI25" s="151"/>
      <c r="AJ25" s="152"/>
      <c r="AK25" s="150" t="s">
        <v>9</v>
      </c>
      <c r="AL25" s="151"/>
      <c r="AM25" s="152"/>
      <c r="AN25" s="150" t="s">
        <v>10</v>
      </c>
      <c r="AO25" s="151"/>
      <c r="AP25" s="151"/>
      <c r="AQ25" s="183">
        <f>COUNTIF(D25:AN25,D32)+COUNTIF(D25:AN25,M32)</f>
        <v>2</v>
      </c>
      <c r="AR25" s="185">
        <f>COUNTIF(D25:AN25,G32)</f>
        <v>2</v>
      </c>
      <c r="AS25" s="185">
        <f>COUNTIF(D25:AN25,J32)+COUNTIF(D25:AN25,P32)</f>
        <v>8</v>
      </c>
      <c r="AT25" s="187">
        <f>D26+G26+J26+M26+P26+S26+V26+Y26+AB26+AE26+AH26+AK26+AN26</f>
        <v>20</v>
      </c>
      <c r="AU25" s="187">
        <f>F26+I26+L26+O26+R26+U26+X26+AA26+AD26+AG26+AJ26+AM26+AP26</f>
        <v>25</v>
      </c>
      <c r="AV25" s="187">
        <f>AT25-AU25</f>
        <v>-5</v>
      </c>
      <c r="AW25" s="185">
        <f>AQ25*3+AR25*1</f>
        <v>8</v>
      </c>
      <c r="AX25" s="181">
        <f>RANK(AY25,$AY$5:$AY$29)</f>
        <v>10</v>
      </c>
      <c r="AY25" s="143">
        <f>AW25*10000+AV25*100+AT25</f>
        <v>79520</v>
      </c>
      <c r="BA25" s="148"/>
      <c r="BB25" s="148"/>
    </row>
    <row r="26" spans="1:54" ht="13.5" customHeight="1">
      <c r="A26" s="17"/>
      <c r="B26" s="160"/>
      <c r="C26" s="60"/>
      <c r="D26" s="4">
        <v>0</v>
      </c>
      <c r="E26" s="5" t="s">
        <v>17</v>
      </c>
      <c r="F26" s="6">
        <v>6</v>
      </c>
      <c r="G26" s="4">
        <v>5</v>
      </c>
      <c r="H26" s="5" t="s">
        <v>17</v>
      </c>
      <c r="I26" s="6">
        <v>0</v>
      </c>
      <c r="J26" s="4">
        <v>0</v>
      </c>
      <c r="K26" s="5" t="s">
        <v>17</v>
      </c>
      <c r="L26" s="6">
        <v>2</v>
      </c>
      <c r="M26" s="4">
        <v>0</v>
      </c>
      <c r="N26" s="5" t="s">
        <v>17</v>
      </c>
      <c r="O26" s="6">
        <v>2</v>
      </c>
      <c r="P26" s="4">
        <v>7</v>
      </c>
      <c r="Q26" s="5" t="s">
        <v>17</v>
      </c>
      <c r="R26" s="6">
        <v>0</v>
      </c>
      <c r="S26" s="4">
        <v>1</v>
      </c>
      <c r="T26" s="5" t="s">
        <v>17</v>
      </c>
      <c r="U26" s="6">
        <v>2</v>
      </c>
      <c r="V26" s="4">
        <v>0</v>
      </c>
      <c r="W26" s="5" t="s">
        <v>17</v>
      </c>
      <c r="X26" s="6">
        <v>3</v>
      </c>
      <c r="Y26" s="4">
        <v>1</v>
      </c>
      <c r="Z26" s="5" t="s">
        <v>17</v>
      </c>
      <c r="AA26" s="6">
        <v>2</v>
      </c>
      <c r="AB26" s="4">
        <v>1</v>
      </c>
      <c r="AC26" s="5" t="s">
        <v>17</v>
      </c>
      <c r="AD26" s="6">
        <v>2</v>
      </c>
      <c r="AE26" s="4">
        <v>1</v>
      </c>
      <c r="AF26" s="5" t="s">
        <v>17</v>
      </c>
      <c r="AG26" s="6">
        <v>1</v>
      </c>
      <c r="AH26" s="4"/>
      <c r="AI26" s="5"/>
      <c r="AJ26" s="6"/>
      <c r="AK26" s="4">
        <v>3</v>
      </c>
      <c r="AL26" s="5" t="s">
        <v>17</v>
      </c>
      <c r="AM26" s="6">
        <v>3</v>
      </c>
      <c r="AN26" s="4">
        <v>1</v>
      </c>
      <c r="AO26" s="5" t="s">
        <v>17</v>
      </c>
      <c r="AP26" s="85">
        <v>2</v>
      </c>
      <c r="AQ26" s="183"/>
      <c r="AR26" s="185"/>
      <c r="AS26" s="185"/>
      <c r="AT26" s="187"/>
      <c r="AU26" s="187"/>
      <c r="AV26" s="187"/>
      <c r="AW26" s="185"/>
      <c r="AX26" s="181"/>
      <c r="AY26" s="143"/>
      <c r="BA26" s="148"/>
      <c r="BB26" s="148"/>
    </row>
    <row r="27" spans="1:51" ht="13.5" customHeight="1">
      <c r="A27" s="18"/>
      <c r="B27" s="164" t="s">
        <v>37</v>
      </c>
      <c r="C27" s="61"/>
      <c r="D27" s="150" t="s">
        <v>10</v>
      </c>
      <c r="E27" s="151"/>
      <c r="F27" s="152"/>
      <c r="G27" s="150" t="s">
        <v>11</v>
      </c>
      <c r="H27" s="151"/>
      <c r="I27" s="152"/>
      <c r="J27" s="150" t="s">
        <v>8</v>
      </c>
      <c r="K27" s="151"/>
      <c r="L27" s="152"/>
      <c r="M27" s="150" t="s">
        <v>10</v>
      </c>
      <c r="N27" s="151"/>
      <c r="O27" s="152"/>
      <c r="P27" s="150" t="s">
        <v>9</v>
      </c>
      <c r="Q27" s="151"/>
      <c r="R27" s="152"/>
      <c r="S27" s="150" t="s">
        <v>8</v>
      </c>
      <c r="T27" s="151"/>
      <c r="U27" s="152"/>
      <c r="V27" s="150" t="s">
        <v>8</v>
      </c>
      <c r="W27" s="151"/>
      <c r="X27" s="152"/>
      <c r="Y27" s="150" t="s">
        <v>10</v>
      </c>
      <c r="Z27" s="151"/>
      <c r="AA27" s="152"/>
      <c r="AB27" s="150" t="s">
        <v>8</v>
      </c>
      <c r="AC27" s="151"/>
      <c r="AD27" s="152"/>
      <c r="AE27" s="150" t="s">
        <v>10</v>
      </c>
      <c r="AF27" s="151"/>
      <c r="AG27" s="152"/>
      <c r="AH27" s="150" t="s">
        <v>9</v>
      </c>
      <c r="AI27" s="151"/>
      <c r="AJ27" s="152"/>
      <c r="AK27" s="150"/>
      <c r="AL27" s="151"/>
      <c r="AM27" s="152"/>
      <c r="AN27" s="150" t="s">
        <v>8</v>
      </c>
      <c r="AO27" s="151"/>
      <c r="AP27" s="151"/>
      <c r="AQ27" s="183">
        <f>COUNTIF(D27:AN27,D32)+COUNTIF(D27:AN27,M32)</f>
        <v>6</v>
      </c>
      <c r="AR27" s="185">
        <f>COUNTIF(D27:AN27,G32)</f>
        <v>2</v>
      </c>
      <c r="AS27" s="185">
        <f>COUNTIF(D27:AN27,J32)+COUNTIF(D27:AN27,P32)</f>
        <v>4</v>
      </c>
      <c r="AT27" s="187">
        <f>D28+G28+J28+M28+P28+S28+V28+Y28+AB28+AE28+AH28+AK28+AN28</f>
        <v>26</v>
      </c>
      <c r="AU27" s="187">
        <f>F28+I28+L28+O28+R28+U28+X28+AA28+AD28+AG28+AJ28+AM28+AP28</f>
        <v>18</v>
      </c>
      <c r="AV27" s="187">
        <f>AT27-AU27</f>
        <v>8</v>
      </c>
      <c r="AW27" s="185">
        <f>AQ27*3+AR27*1</f>
        <v>20</v>
      </c>
      <c r="AX27" s="181">
        <f>RANK(AY27,$AY$5:$AY$29)</f>
        <v>6</v>
      </c>
      <c r="AY27" s="143">
        <f>AW27*10000+AV27*100+AT27</f>
        <v>200826</v>
      </c>
    </row>
    <row r="28" spans="1:51" ht="13.5" customHeight="1">
      <c r="A28" s="18"/>
      <c r="B28" s="165"/>
      <c r="C28" s="61"/>
      <c r="D28" s="4">
        <v>1</v>
      </c>
      <c r="E28" s="5" t="s">
        <v>17</v>
      </c>
      <c r="F28" s="6">
        <v>3</v>
      </c>
      <c r="G28" s="4">
        <v>3</v>
      </c>
      <c r="H28" s="5" t="s">
        <v>17</v>
      </c>
      <c r="I28" s="6">
        <v>0</v>
      </c>
      <c r="J28" s="4">
        <v>5</v>
      </c>
      <c r="K28" s="5" t="s">
        <v>17</v>
      </c>
      <c r="L28" s="6">
        <v>1</v>
      </c>
      <c r="M28" s="4">
        <v>1</v>
      </c>
      <c r="N28" s="5" t="s">
        <v>17</v>
      </c>
      <c r="O28" s="6">
        <v>3</v>
      </c>
      <c r="P28" s="4">
        <v>0</v>
      </c>
      <c r="Q28" s="5" t="s">
        <v>17</v>
      </c>
      <c r="R28" s="6">
        <v>0</v>
      </c>
      <c r="S28" s="4">
        <v>2</v>
      </c>
      <c r="T28" s="5" t="s">
        <v>17</v>
      </c>
      <c r="U28" s="6">
        <v>1</v>
      </c>
      <c r="V28" s="4">
        <v>1</v>
      </c>
      <c r="W28" s="5" t="s">
        <v>17</v>
      </c>
      <c r="X28" s="6">
        <v>0</v>
      </c>
      <c r="Y28" s="4">
        <v>1</v>
      </c>
      <c r="Z28" s="5" t="s">
        <v>17</v>
      </c>
      <c r="AA28" s="6">
        <v>2</v>
      </c>
      <c r="AB28" s="4">
        <v>5</v>
      </c>
      <c r="AC28" s="5" t="s">
        <v>17</v>
      </c>
      <c r="AD28" s="6">
        <v>1</v>
      </c>
      <c r="AE28" s="4">
        <v>2</v>
      </c>
      <c r="AF28" s="5" t="s">
        <v>17</v>
      </c>
      <c r="AG28" s="6">
        <v>3</v>
      </c>
      <c r="AH28" s="4">
        <v>3</v>
      </c>
      <c r="AI28" s="5" t="s">
        <v>17</v>
      </c>
      <c r="AJ28" s="6">
        <v>3</v>
      </c>
      <c r="AK28" s="4"/>
      <c r="AL28" s="5"/>
      <c r="AM28" s="6"/>
      <c r="AN28" s="4">
        <v>2</v>
      </c>
      <c r="AO28" s="5" t="s">
        <v>17</v>
      </c>
      <c r="AP28" s="85">
        <v>1</v>
      </c>
      <c r="AQ28" s="183"/>
      <c r="AR28" s="185"/>
      <c r="AS28" s="185"/>
      <c r="AT28" s="187"/>
      <c r="AU28" s="187"/>
      <c r="AV28" s="187"/>
      <c r="AW28" s="185"/>
      <c r="AX28" s="181"/>
      <c r="AY28" s="143"/>
    </row>
    <row r="29" spans="1:54" ht="13.5" customHeight="1">
      <c r="A29" s="16"/>
      <c r="B29" s="164" t="s">
        <v>38</v>
      </c>
      <c r="C29" s="62"/>
      <c r="D29" s="151" t="s">
        <v>10</v>
      </c>
      <c r="E29" s="151"/>
      <c r="F29" s="152"/>
      <c r="G29" s="150" t="s">
        <v>10</v>
      </c>
      <c r="H29" s="151"/>
      <c r="I29" s="152"/>
      <c r="J29" s="150" t="s">
        <v>10</v>
      </c>
      <c r="K29" s="151"/>
      <c r="L29" s="152"/>
      <c r="M29" s="151" t="s">
        <v>10</v>
      </c>
      <c r="N29" s="151"/>
      <c r="O29" s="152"/>
      <c r="P29" s="151" t="s">
        <v>8</v>
      </c>
      <c r="Q29" s="151"/>
      <c r="R29" s="152"/>
      <c r="S29" s="150" t="s">
        <v>10</v>
      </c>
      <c r="T29" s="151"/>
      <c r="U29" s="152"/>
      <c r="V29" s="150" t="s">
        <v>10</v>
      </c>
      <c r="W29" s="151"/>
      <c r="X29" s="152"/>
      <c r="Y29" s="150" t="s">
        <v>10</v>
      </c>
      <c r="Z29" s="151"/>
      <c r="AA29" s="152"/>
      <c r="AB29" s="150" t="s">
        <v>10</v>
      </c>
      <c r="AC29" s="151"/>
      <c r="AD29" s="152"/>
      <c r="AE29" s="150" t="s">
        <v>10</v>
      </c>
      <c r="AF29" s="151"/>
      <c r="AG29" s="152"/>
      <c r="AH29" s="150" t="s">
        <v>8</v>
      </c>
      <c r="AI29" s="151"/>
      <c r="AJ29" s="152"/>
      <c r="AK29" s="150" t="s">
        <v>10</v>
      </c>
      <c r="AL29" s="151"/>
      <c r="AM29" s="152"/>
      <c r="AN29" s="150"/>
      <c r="AO29" s="151"/>
      <c r="AP29" s="151"/>
      <c r="AQ29" s="183">
        <f>COUNTIF(D29:AN29,D32)+COUNTIF(D29:AN29,M32)</f>
        <v>2</v>
      </c>
      <c r="AR29" s="185">
        <f>COUNTIF(D29:AN29,G32)</f>
        <v>0</v>
      </c>
      <c r="AS29" s="185">
        <f>COUNTIF(D29:AN29,J32)+COUNTIF(D29:AN29,P32)</f>
        <v>10</v>
      </c>
      <c r="AT29" s="187">
        <f>D30+G30+J30+M30+P30+S30+V30+Y30+AB30+AE30+AH30+AK30+AN30</f>
        <v>9</v>
      </c>
      <c r="AU29" s="187">
        <f>F30+I30+L30+O30+R30+U30+X30+AA30+AD30+AG30+AJ30+AM30+AP30</f>
        <v>28</v>
      </c>
      <c r="AV29" s="187">
        <f>AT29-AU29</f>
        <v>-19</v>
      </c>
      <c r="AW29" s="185">
        <f>AQ29*3+AR29*1</f>
        <v>6</v>
      </c>
      <c r="AX29" s="181">
        <f>RANK(AY29,$AY$5:$AY$29)</f>
        <v>12</v>
      </c>
      <c r="AY29" s="143">
        <f>AW29*10000+AV29*100+AT29</f>
        <v>58109</v>
      </c>
      <c r="AZ29" s="145" t="s">
        <v>15</v>
      </c>
      <c r="BA29" s="203" t="s">
        <v>16</v>
      </c>
      <c r="BB29" s="203"/>
    </row>
    <row r="30" spans="1:54" ht="14.25" customHeight="1" thickBot="1">
      <c r="A30" s="19"/>
      <c r="B30" s="189"/>
      <c r="C30" s="64"/>
      <c r="D30" s="7">
        <v>1</v>
      </c>
      <c r="E30" s="8" t="s">
        <v>17</v>
      </c>
      <c r="F30" s="9">
        <v>5</v>
      </c>
      <c r="G30" s="7">
        <v>1</v>
      </c>
      <c r="H30" s="8" t="s">
        <v>17</v>
      </c>
      <c r="I30" s="9">
        <v>2</v>
      </c>
      <c r="J30" s="7">
        <v>0</v>
      </c>
      <c r="K30" s="8" t="s">
        <v>17</v>
      </c>
      <c r="L30" s="9">
        <v>1</v>
      </c>
      <c r="M30" s="7">
        <v>0</v>
      </c>
      <c r="N30" s="8" t="s">
        <v>17</v>
      </c>
      <c r="O30" s="9">
        <v>3</v>
      </c>
      <c r="P30" s="7">
        <v>1</v>
      </c>
      <c r="Q30" s="8" t="s">
        <v>17</v>
      </c>
      <c r="R30" s="9">
        <v>0</v>
      </c>
      <c r="S30" s="7">
        <v>1</v>
      </c>
      <c r="T30" s="8" t="s">
        <v>17</v>
      </c>
      <c r="U30" s="9">
        <v>2</v>
      </c>
      <c r="V30" s="7">
        <v>0</v>
      </c>
      <c r="W30" s="8" t="s">
        <v>17</v>
      </c>
      <c r="X30" s="9">
        <v>6</v>
      </c>
      <c r="Y30" s="7">
        <v>1</v>
      </c>
      <c r="Z30" s="8" t="s">
        <v>17</v>
      </c>
      <c r="AA30" s="9">
        <v>2</v>
      </c>
      <c r="AB30" s="7">
        <v>1</v>
      </c>
      <c r="AC30" s="8" t="s">
        <v>17</v>
      </c>
      <c r="AD30" s="9">
        <v>2</v>
      </c>
      <c r="AE30" s="7">
        <v>0</v>
      </c>
      <c r="AF30" s="8" t="s">
        <v>17</v>
      </c>
      <c r="AG30" s="9">
        <v>2</v>
      </c>
      <c r="AH30" s="7">
        <v>2</v>
      </c>
      <c r="AI30" s="8" t="s">
        <v>17</v>
      </c>
      <c r="AJ30" s="9">
        <v>1</v>
      </c>
      <c r="AK30" s="7">
        <v>1</v>
      </c>
      <c r="AL30" s="8" t="s">
        <v>17</v>
      </c>
      <c r="AM30" s="9">
        <v>2</v>
      </c>
      <c r="AN30" s="7"/>
      <c r="AO30" s="8"/>
      <c r="AP30" s="86"/>
      <c r="AQ30" s="184"/>
      <c r="AR30" s="186"/>
      <c r="AS30" s="186"/>
      <c r="AT30" s="188"/>
      <c r="AU30" s="188"/>
      <c r="AV30" s="188"/>
      <c r="AW30" s="186"/>
      <c r="AX30" s="182"/>
      <c r="AY30" s="143"/>
      <c r="AZ30" s="145"/>
      <c r="BA30" s="203"/>
      <c r="BB30" s="203"/>
    </row>
    <row r="31" spans="2:50" ht="20.25" customHeight="1">
      <c r="B31" s="204"/>
      <c r="C31" s="1"/>
      <c r="D31" s="174" t="s">
        <v>41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</row>
    <row r="32" spans="2:52" ht="14.25" hidden="1">
      <c r="B32" s="204"/>
      <c r="C32" s="10"/>
      <c r="D32" s="10" t="s">
        <v>8</v>
      </c>
      <c r="E32" s="10"/>
      <c r="F32" s="10"/>
      <c r="G32" s="10" t="s">
        <v>9</v>
      </c>
      <c r="H32" s="10"/>
      <c r="I32" s="10"/>
      <c r="J32" s="10" t="s">
        <v>10</v>
      </c>
      <c r="K32" s="10"/>
      <c r="L32" s="10"/>
      <c r="M32" s="10" t="s">
        <v>11</v>
      </c>
      <c r="N32" s="10"/>
      <c r="O32" s="10"/>
      <c r="P32" s="10" t="s">
        <v>12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ht="13.5">
      <c r="B33" s="75"/>
    </row>
  </sheetData>
  <sheetProtection/>
  <mergeCells count="323">
    <mergeCell ref="BA29:BB30"/>
    <mergeCell ref="BA5:BB6"/>
    <mergeCell ref="BA11:BB12"/>
    <mergeCell ref="BA7:BB8"/>
    <mergeCell ref="BA25:BB26"/>
    <mergeCell ref="B31:B32"/>
    <mergeCell ref="S5:U5"/>
    <mergeCell ref="V5:X5"/>
    <mergeCell ref="Y5:AA5"/>
    <mergeCell ref="AB5:AD5"/>
    <mergeCell ref="A1:AX1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B5:B6"/>
    <mergeCell ref="D5:F5"/>
    <mergeCell ref="G5:I5"/>
    <mergeCell ref="J5:L5"/>
    <mergeCell ref="M5:O5"/>
    <mergeCell ref="P5:R5"/>
    <mergeCell ref="AE5:AG5"/>
    <mergeCell ref="AH5:AJ5"/>
    <mergeCell ref="AK5:AM5"/>
    <mergeCell ref="AN5:AP5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B7:B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B9:B10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11:B12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B13:B14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B15:B16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B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B19:B20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B21:B22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B23:B24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Y23:AY24"/>
    <mergeCell ref="B25:B26"/>
    <mergeCell ref="D25:F25"/>
    <mergeCell ref="G25:I25"/>
    <mergeCell ref="J25:L25"/>
    <mergeCell ref="M25:O25"/>
    <mergeCell ref="AK23:AM23"/>
    <mergeCell ref="AN23:AP23"/>
    <mergeCell ref="AQ23:AQ24"/>
    <mergeCell ref="AR23:AR24"/>
    <mergeCell ref="AB25:AD25"/>
    <mergeCell ref="AE25:AG25"/>
    <mergeCell ref="AU23:AU24"/>
    <mergeCell ref="AV23:AV24"/>
    <mergeCell ref="AW23:AW24"/>
    <mergeCell ref="AX23:AX24"/>
    <mergeCell ref="AS23:AS24"/>
    <mergeCell ref="AT23:AT24"/>
    <mergeCell ref="AX25:AX26"/>
    <mergeCell ref="AY25:AY26"/>
    <mergeCell ref="AH25:AJ25"/>
    <mergeCell ref="AK25:AM25"/>
    <mergeCell ref="AN25:AP25"/>
    <mergeCell ref="AQ25:AQ26"/>
    <mergeCell ref="AR25:AR26"/>
    <mergeCell ref="AS25:AS26"/>
    <mergeCell ref="M27:O27"/>
    <mergeCell ref="P27:R27"/>
    <mergeCell ref="AT25:AT26"/>
    <mergeCell ref="AU25:AU26"/>
    <mergeCell ref="AV25:AV26"/>
    <mergeCell ref="AW25:AW26"/>
    <mergeCell ref="P25:R25"/>
    <mergeCell ref="S25:U25"/>
    <mergeCell ref="V25:X25"/>
    <mergeCell ref="Y25:AA25"/>
    <mergeCell ref="AT27:AT28"/>
    <mergeCell ref="S27:U27"/>
    <mergeCell ref="V27:X27"/>
    <mergeCell ref="Y27:AA27"/>
    <mergeCell ref="AB27:AD27"/>
    <mergeCell ref="AE27:AG27"/>
    <mergeCell ref="AH27:AJ27"/>
    <mergeCell ref="B29:B30"/>
    <mergeCell ref="D29:F29"/>
    <mergeCell ref="G29:I29"/>
    <mergeCell ref="J29:L29"/>
    <mergeCell ref="M29:O29"/>
    <mergeCell ref="AK27:AM27"/>
    <mergeCell ref="B27:B28"/>
    <mergeCell ref="D27:F27"/>
    <mergeCell ref="G27:I27"/>
    <mergeCell ref="J27:L27"/>
    <mergeCell ref="AB29:AD29"/>
    <mergeCell ref="AU27:AU28"/>
    <mergeCell ref="AV27:AV28"/>
    <mergeCell ref="AW27:AW28"/>
    <mergeCell ref="AX27:AX28"/>
    <mergeCell ref="AY27:AY28"/>
    <mergeCell ref="AN27:AP27"/>
    <mergeCell ref="AQ27:AQ28"/>
    <mergeCell ref="AR27:AR28"/>
    <mergeCell ref="AS27:AS28"/>
    <mergeCell ref="AH29:AJ29"/>
    <mergeCell ref="P29:R29"/>
    <mergeCell ref="AZ29:AZ30"/>
    <mergeCell ref="AT29:AT30"/>
    <mergeCell ref="AU29:AU30"/>
    <mergeCell ref="AV29:AV30"/>
    <mergeCell ref="AW29:AW30"/>
    <mergeCell ref="S29:U29"/>
    <mergeCell ref="V29:X29"/>
    <mergeCell ref="Y29:AA29"/>
    <mergeCell ref="BA13:BB14"/>
    <mergeCell ref="AE29:AG29"/>
    <mergeCell ref="D31:AX31"/>
    <mergeCell ref="AX29:AX30"/>
    <mergeCell ref="AY29:AY30"/>
    <mergeCell ref="AK29:AM29"/>
    <mergeCell ref="AN29:AP29"/>
    <mergeCell ref="AQ29:AQ30"/>
    <mergeCell ref="AR29:AR30"/>
    <mergeCell ref="AS29:AS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"/>
  <sheetViews>
    <sheetView zoomScale="90" zoomScaleNormal="90" zoomScalePageLayoutView="0" workbookViewId="0" topLeftCell="K1">
      <selection activeCell="A1" sqref="A1:AR1"/>
    </sheetView>
  </sheetViews>
  <sheetFormatPr defaultColWidth="9.00390625" defaultRowHeight="13.5"/>
  <cols>
    <col min="1" max="1" width="0.875" style="0" customWidth="1"/>
    <col min="2" max="2" width="15.00390625" style="0" customWidth="1"/>
    <col min="3" max="3" width="0.875" style="0" customWidth="1"/>
    <col min="4" max="36" width="1.875" style="0" customWidth="1"/>
    <col min="37" max="44" width="4.00390625" style="0" customWidth="1"/>
    <col min="45" max="45" width="8.375" style="0" hidden="1" customWidth="1"/>
    <col min="46" max="46" width="5.375" style="0" hidden="1" customWidth="1"/>
    <col min="47" max="48" width="4.00390625" style="0" customWidth="1"/>
  </cols>
  <sheetData>
    <row r="1" spans="1:46" s="2" customFormat="1" ht="29.25" customHeight="1" thickBot="1">
      <c r="A1" s="175"/>
      <c r="B1" s="175"/>
      <c r="C1" s="17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66"/>
      <c r="AT1" s="66"/>
    </row>
    <row r="2" spans="1:46" s="2" customFormat="1" ht="4.5" customHeight="1">
      <c r="A2" s="29"/>
      <c r="B2" s="30"/>
      <c r="C2" s="56"/>
      <c r="D2" s="70"/>
      <c r="E2" s="30"/>
      <c r="F2" s="30"/>
      <c r="G2" s="32"/>
      <c r="H2" s="30"/>
      <c r="I2" s="31"/>
      <c r="J2" s="30"/>
      <c r="K2" s="30"/>
      <c r="L2" s="30"/>
      <c r="M2" s="32"/>
      <c r="N2" s="30"/>
      <c r="O2" s="31"/>
      <c r="P2" s="30"/>
      <c r="Q2" s="30"/>
      <c r="R2" s="30"/>
      <c r="S2" s="32"/>
      <c r="T2" s="30"/>
      <c r="U2" s="31"/>
      <c r="V2" s="30"/>
      <c r="W2" s="30"/>
      <c r="X2" s="30"/>
      <c r="Y2" s="32"/>
      <c r="Z2" s="30"/>
      <c r="AA2" s="31"/>
      <c r="AB2" s="30"/>
      <c r="AC2" s="30"/>
      <c r="AD2" s="30"/>
      <c r="AE2" s="32"/>
      <c r="AF2" s="30"/>
      <c r="AG2" s="31"/>
      <c r="AH2" s="30"/>
      <c r="AI2" s="30"/>
      <c r="AJ2" s="30"/>
      <c r="AK2" s="53"/>
      <c r="AL2" s="33"/>
      <c r="AM2" s="33"/>
      <c r="AN2" s="33"/>
      <c r="AO2" s="32"/>
      <c r="AP2" s="33"/>
      <c r="AQ2" s="33"/>
      <c r="AR2" s="56"/>
      <c r="AS2" s="3"/>
      <c r="AT2" s="3"/>
    </row>
    <row r="3" spans="1:45" ht="90" customHeight="1">
      <c r="A3" s="117"/>
      <c r="B3" s="45"/>
      <c r="C3" s="57"/>
      <c r="D3" s="222"/>
      <c r="E3" s="223"/>
      <c r="F3" s="224"/>
      <c r="G3" s="217"/>
      <c r="H3" s="218"/>
      <c r="I3" s="219"/>
      <c r="J3" s="217"/>
      <c r="K3" s="218"/>
      <c r="L3" s="219"/>
      <c r="M3" s="217"/>
      <c r="N3" s="218"/>
      <c r="O3" s="219"/>
      <c r="P3" s="225"/>
      <c r="Q3" s="223"/>
      <c r="R3" s="224"/>
      <c r="S3" s="217"/>
      <c r="T3" s="218"/>
      <c r="U3" s="219"/>
      <c r="V3" s="225"/>
      <c r="W3" s="223"/>
      <c r="X3" s="224"/>
      <c r="Y3" s="225"/>
      <c r="Z3" s="223"/>
      <c r="AA3" s="224"/>
      <c r="AB3" s="217"/>
      <c r="AC3" s="218"/>
      <c r="AD3" s="219"/>
      <c r="AE3" s="217"/>
      <c r="AF3" s="218"/>
      <c r="AG3" s="219"/>
      <c r="AH3" s="220"/>
      <c r="AI3" s="221"/>
      <c r="AJ3" s="221"/>
      <c r="AK3" s="54" t="s">
        <v>0</v>
      </c>
      <c r="AL3" s="28" t="s">
        <v>1</v>
      </c>
      <c r="AM3" s="28" t="s">
        <v>2</v>
      </c>
      <c r="AN3" s="28" t="s">
        <v>3</v>
      </c>
      <c r="AO3" s="125" t="s">
        <v>4</v>
      </c>
      <c r="AP3" s="28" t="s">
        <v>5</v>
      </c>
      <c r="AQ3" s="28" t="s">
        <v>7</v>
      </c>
      <c r="AR3" s="122" t="s">
        <v>6</v>
      </c>
      <c r="AS3" s="115" t="s">
        <v>13</v>
      </c>
    </row>
    <row r="4" spans="1:44" ht="4.5" customHeight="1" thickBot="1">
      <c r="A4" s="118"/>
      <c r="B4" s="47"/>
      <c r="C4" s="58"/>
      <c r="D4" s="123"/>
      <c r="E4" s="38"/>
      <c r="F4" s="38"/>
      <c r="G4" s="39"/>
      <c r="H4" s="36"/>
      <c r="I4" s="37"/>
      <c r="J4" s="36"/>
      <c r="K4" s="36"/>
      <c r="L4" s="36"/>
      <c r="M4" s="40"/>
      <c r="N4" s="38"/>
      <c r="O4" s="41"/>
      <c r="P4" s="36"/>
      <c r="Q4" s="36"/>
      <c r="R4" s="36"/>
      <c r="S4" s="40"/>
      <c r="T4" s="38"/>
      <c r="U4" s="41"/>
      <c r="V4" s="38"/>
      <c r="W4" s="38"/>
      <c r="X4" s="38"/>
      <c r="Y4" s="39"/>
      <c r="Z4" s="36"/>
      <c r="AA4" s="37"/>
      <c r="AB4" s="36"/>
      <c r="AC4" s="36"/>
      <c r="AD4" s="36"/>
      <c r="AE4" s="39"/>
      <c r="AF4" s="36"/>
      <c r="AG4" s="37"/>
      <c r="AH4" s="36"/>
      <c r="AI4" s="36"/>
      <c r="AJ4" s="36"/>
      <c r="AK4" s="55"/>
      <c r="AL4" s="42"/>
      <c r="AM4" s="42"/>
      <c r="AN4" s="42"/>
      <c r="AO4" s="126"/>
      <c r="AP4" s="42"/>
      <c r="AQ4" s="42"/>
      <c r="AR4" s="116"/>
    </row>
    <row r="5" spans="1:45" ht="15" customHeight="1">
      <c r="A5" s="119"/>
      <c r="B5" s="173"/>
      <c r="C5" s="71"/>
      <c r="D5" s="200"/>
      <c r="E5" s="200"/>
      <c r="F5" s="201"/>
      <c r="G5" s="199"/>
      <c r="H5" s="200"/>
      <c r="I5" s="201"/>
      <c r="J5" s="199"/>
      <c r="K5" s="200"/>
      <c r="L5" s="201"/>
      <c r="M5" s="200"/>
      <c r="N5" s="200"/>
      <c r="O5" s="201"/>
      <c r="P5" s="199"/>
      <c r="Q5" s="200"/>
      <c r="R5" s="201"/>
      <c r="S5" s="199"/>
      <c r="T5" s="200"/>
      <c r="U5" s="201"/>
      <c r="V5" s="199"/>
      <c r="W5" s="200"/>
      <c r="X5" s="201"/>
      <c r="Y5" s="199"/>
      <c r="Z5" s="200"/>
      <c r="AA5" s="201"/>
      <c r="AB5" s="200"/>
      <c r="AC5" s="200"/>
      <c r="AD5" s="201"/>
      <c r="AE5" s="199"/>
      <c r="AF5" s="200"/>
      <c r="AG5" s="201"/>
      <c r="AH5" s="200"/>
      <c r="AI5" s="200"/>
      <c r="AJ5" s="200"/>
      <c r="AK5" s="212">
        <f>COUNTIF(D5:AH5,D28)+COUNTIF(D5:AH5,M28)</f>
        <v>0</v>
      </c>
      <c r="AL5" s="154">
        <f>COUNTIF(D5:AH5,G28)</f>
        <v>0</v>
      </c>
      <c r="AM5" s="154">
        <f>COUNTIF(D5:AH5,J28)+COUNTIF(D5:AH5,P28)</f>
        <v>0</v>
      </c>
      <c r="AN5" s="149">
        <f>D6+G6+J6+M6+P6+S6+V6+Y6+AB6+AE6+AH6</f>
        <v>0</v>
      </c>
      <c r="AO5" s="149">
        <f>F6+I6+L6+O6+R6+U6+X6+AA6+AD6+AG6+AJ6</f>
        <v>0</v>
      </c>
      <c r="AP5" s="149">
        <f>AN5-AO5</f>
        <v>0</v>
      </c>
      <c r="AQ5" s="154">
        <f>AK5*3+AL5*1</f>
        <v>0</v>
      </c>
      <c r="AR5" s="210">
        <f>RANK(AS5,$AS$5:$AS$25)</f>
        <v>1</v>
      </c>
      <c r="AS5" s="143">
        <f>AQ5*10000+AP5*100+AN5</f>
        <v>0</v>
      </c>
    </row>
    <row r="6" spans="1:45" ht="15" customHeight="1">
      <c r="A6" s="117"/>
      <c r="B6" s="160"/>
      <c r="C6" s="61"/>
      <c r="D6" s="4"/>
      <c r="E6" s="5"/>
      <c r="F6" s="6"/>
      <c r="G6" s="4"/>
      <c r="H6" s="5" t="s">
        <v>17</v>
      </c>
      <c r="I6" s="6"/>
      <c r="J6" s="4"/>
      <c r="K6" s="5" t="s">
        <v>17</v>
      </c>
      <c r="L6" s="6"/>
      <c r="M6" s="4"/>
      <c r="N6" s="5" t="s">
        <v>17</v>
      </c>
      <c r="O6" s="6"/>
      <c r="P6" s="4"/>
      <c r="Q6" s="5" t="s">
        <v>17</v>
      </c>
      <c r="R6" s="6"/>
      <c r="S6" s="4"/>
      <c r="T6" s="5" t="s">
        <v>17</v>
      </c>
      <c r="U6" s="6"/>
      <c r="V6" s="4"/>
      <c r="W6" s="5" t="s">
        <v>17</v>
      </c>
      <c r="X6" s="6"/>
      <c r="Y6" s="4"/>
      <c r="Z6" s="5" t="s">
        <v>17</v>
      </c>
      <c r="AA6" s="6"/>
      <c r="AB6" s="4"/>
      <c r="AC6" s="5" t="s">
        <v>17</v>
      </c>
      <c r="AD6" s="6"/>
      <c r="AE6" s="4"/>
      <c r="AF6" s="5" t="s">
        <v>17</v>
      </c>
      <c r="AG6" s="6"/>
      <c r="AH6" s="4"/>
      <c r="AI6" s="5" t="s">
        <v>17</v>
      </c>
      <c r="AJ6" s="85"/>
      <c r="AK6" s="213"/>
      <c r="AL6" s="207"/>
      <c r="AM6" s="207"/>
      <c r="AN6" s="214"/>
      <c r="AO6" s="214"/>
      <c r="AP6" s="214"/>
      <c r="AQ6" s="207"/>
      <c r="AR6" s="211"/>
      <c r="AS6" s="143"/>
    </row>
    <row r="7" spans="1:45" ht="15" customHeight="1">
      <c r="A7" s="120"/>
      <c r="B7" s="151"/>
      <c r="C7" s="62"/>
      <c r="D7" s="150"/>
      <c r="E7" s="151"/>
      <c r="F7" s="152"/>
      <c r="G7" s="150"/>
      <c r="H7" s="151"/>
      <c r="I7" s="152"/>
      <c r="J7" s="150"/>
      <c r="K7" s="151"/>
      <c r="L7" s="152"/>
      <c r="M7" s="150"/>
      <c r="N7" s="151"/>
      <c r="O7" s="152"/>
      <c r="P7" s="150"/>
      <c r="Q7" s="151"/>
      <c r="R7" s="152"/>
      <c r="S7" s="150"/>
      <c r="T7" s="151"/>
      <c r="U7" s="152"/>
      <c r="V7" s="150"/>
      <c r="W7" s="151"/>
      <c r="X7" s="152"/>
      <c r="Y7" s="150"/>
      <c r="Z7" s="151"/>
      <c r="AA7" s="152"/>
      <c r="AB7" s="150"/>
      <c r="AC7" s="151"/>
      <c r="AD7" s="152"/>
      <c r="AE7" s="150"/>
      <c r="AF7" s="151"/>
      <c r="AG7" s="152"/>
      <c r="AH7" s="150"/>
      <c r="AI7" s="151"/>
      <c r="AJ7" s="151"/>
      <c r="AK7" s="213">
        <f>COUNTIF(D7:AH7,D28)+COUNTIF(D7:AH7,M28)</f>
        <v>0</v>
      </c>
      <c r="AL7" s="207">
        <f>COUNTIF(D7:AH7,G28)</f>
        <v>0</v>
      </c>
      <c r="AM7" s="207">
        <f>COUNTIF(D7:AH7,J28)+COUNTIF(D7:AH7,P28)</f>
        <v>0</v>
      </c>
      <c r="AN7" s="214">
        <f>D8+G8+J8+M8+P8+S8+V8+Y8+AB8+AE8+AH8</f>
        <v>0</v>
      </c>
      <c r="AO7" s="214">
        <f>F8+I8+L8+O8+R8+U8+X8+AA8+AD8+AG8+AJ8</f>
        <v>0</v>
      </c>
      <c r="AP7" s="214">
        <f>AN7-AO7</f>
        <v>0</v>
      </c>
      <c r="AQ7" s="207">
        <f>AK7*3+AL7*1</f>
        <v>0</v>
      </c>
      <c r="AR7" s="205">
        <f>RANK(AS7,$AS$5:$AS$25)</f>
        <v>1</v>
      </c>
      <c r="AS7" s="143">
        <f>AQ7*10000+AP7*100+AN7</f>
        <v>0</v>
      </c>
    </row>
    <row r="8" spans="1:45" ht="15" customHeight="1">
      <c r="A8" s="121"/>
      <c r="B8" s="161"/>
      <c r="C8" s="63"/>
      <c r="D8" s="4"/>
      <c r="E8" s="5" t="s">
        <v>17</v>
      </c>
      <c r="F8" s="6"/>
      <c r="G8" s="4"/>
      <c r="H8" s="5"/>
      <c r="I8" s="6"/>
      <c r="J8" s="4"/>
      <c r="K8" s="5" t="s">
        <v>17</v>
      </c>
      <c r="L8" s="6"/>
      <c r="M8" s="4"/>
      <c r="N8" s="5" t="s">
        <v>17</v>
      </c>
      <c r="O8" s="6"/>
      <c r="P8" s="4"/>
      <c r="Q8" s="5" t="s">
        <v>17</v>
      </c>
      <c r="R8" s="6"/>
      <c r="S8" s="4"/>
      <c r="T8" s="5" t="s">
        <v>17</v>
      </c>
      <c r="U8" s="6"/>
      <c r="V8" s="4"/>
      <c r="W8" s="5" t="s">
        <v>17</v>
      </c>
      <c r="X8" s="6"/>
      <c r="Y8" s="4"/>
      <c r="Z8" s="5" t="s">
        <v>17</v>
      </c>
      <c r="AA8" s="6"/>
      <c r="AB8" s="4"/>
      <c r="AC8" s="5" t="s">
        <v>17</v>
      </c>
      <c r="AD8" s="6"/>
      <c r="AE8" s="4"/>
      <c r="AF8" s="5" t="s">
        <v>17</v>
      </c>
      <c r="AG8" s="6"/>
      <c r="AH8" s="4"/>
      <c r="AI8" s="5" t="s">
        <v>17</v>
      </c>
      <c r="AJ8" s="85"/>
      <c r="AK8" s="213"/>
      <c r="AL8" s="207"/>
      <c r="AM8" s="207"/>
      <c r="AN8" s="214"/>
      <c r="AO8" s="214"/>
      <c r="AP8" s="214"/>
      <c r="AQ8" s="207"/>
      <c r="AR8" s="205"/>
      <c r="AS8" s="143"/>
    </row>
    <row r="9" spans="1:46" ht="15" customHeight="1">
      <c r="A9" s="117"/>
      <c r="B9" s="151"/>
      <c r="C9" s="59"/>
      <c r="D9" s="151"/>
      <c r="E9" s="151"/>
      <c r="F9" s="152"/>
      <c r="G9" s="150"/>
      <c r="H9" s="151"/>
      <c r="I9" s="152"/>
      <c r="J9" s="150"/>
      <c r="K9" s="151"/>
      <c r="L9" s="152"/>
      <c r="M9" s="150"/>
      <c r="N9" s="151"/>
      <c r="O9" s="152"/>
      <c r="P9" s="150"/>
      <c r="Q9" s="151"/>
      <c r="R9" s="152"/>
      <c r="S9" s="150"/>
      <c r="T9" s="151"/>
      <c r="U9" s="152"/>
      <c r="V9" s="150"/>
      <c r="W9" s="151"/>
      <c r="X9" s="152"/>
      <c r="Y9" s="150"/>
      <c r="Z9" s="151"/>
      <c r="AA9" s="152"/>
      <c r="AB9" s="150"/>
      <c r="AC9" s="151"/>
      <c r="AD9" s="152"/>
      <c r="AE9" s="150"/>
      <c r="AF9" s="151"/>
      <c r="AG9" s="152"/>
      <c r="AH9" s="150"/>
      <c r="AI9" s="151"/>
      <c r="AJ9" s="151"/>
      <c r="AK9" s="213">
        <f>COUNTIF(D9:AH9,D28)+COUNTIF(D9:AH9,M28)</f>
        <v>0</v>
      </c>
      <c r="AL9" s="207">
        <f>COUNTIF(D9:AH9,G28)</f>
        <v>0</v>
      </c>
      <c r="AM9" s="207">
        <f>COUNTIF(D9:AH9,J28)+COUNTIF(D9:AH9,P28)</f>
        <v>0</v>
      </c>
      <c r="AN9" s="214">
        <f>D10+G10+J10+M10+P10+S10+V10+Y10+AB10+AE10+AH10</f>
        <v>0</v>
      </c>
      <c r="AO9" s="214">
        <f>F10+I10+L10+O10+R10+U10+X10+AA10+AD10+AG10+AJ10</f>
        <v>0</v>
      </c>
      <c r="AP9" s="214">
        <f>AN9-AO9</f>
        <v>0</v>
      </c>
      <c r="AQ9" s="207">
        <f>AK9*3+AL9*1</f>
        <v>0</v>
      </c>
      <c r="AR9" s="205">
        <f>RANK(AS9,$AS$5:$AS$25)</f>
        <v>1</v>
      </c>
      <c r="AS9" s="143">
        <f>AQ9*10000+AP9*100+AN9</f>
        <v>0</v>
      </c>
      <c r="AT9" s="145" t="s">
        <v>15</v>
      </c>
    </row>
    <row r="10" spans="1:46" ht="15" customHeight="1">
      <c r="A10" s="117"/>
      <c r="B10" s="161"/>
      <c r="C10" s="59"/>
      <c r="D10" s="4"/>
      <c r="E10" s="5" t="s">
        <v>17</v>
      </c>
      <c r="F10" s="6"/>
      <c r="G10" s="4"/>
      <c r="H10" s="5" t="s">
        <v>17</v>
      </c>
      <c r="I10" s="6"/>
      <c r="J10" s="4"/>
      <c r="K10" s="5"/>
      <c r="L10" s="6"/>
      <c r="M10" s="4"/>
      <c r="N10" s="5" t="s">
        <v>17</v>
      </c>
      <c r="O10" s="6"/>
      <c r="P10" s="4"/>
      <c r="Q10" s="5" t="s">
        <v>21</v>
      </c>
      <c r="R10" s="6"/>
      <c r="S10" s="4"/>
      <c r="T10" s="5" t="s">
        <v>21</v>
      </c>
      <c r="U10" s="6"/>
      <c r="V10" s="4"/>
      <c r="W10" s="5" t="s">
        <v>17</v>
      </c>
      <c r="X10" s="6"/>
      <c r="Y10" s="4"/>
      <c r="Z10" s="5" t="s">
        <v>17</v>
      </c>
      <c r="AA10" s="6"/>
      <c r="AB10" s="4"/>
      <c r="AC10" s="5" t="s">
        <v>17</v>
      </c>
      <c r="AD10" s="6"/>
      <c r="AE10" s="4"/>
      <c r="AF10" s="5" t="s">
        <v>17</v>
      </c>
      <c r="AG10" s="6"/>
      <c r="AH10" s="4"/>
      <c r="AI10" s="5" t="s">
        <v>17</v>
      </c>
      <c r="AJ10" s="85"/>
      <c r="AK10" s="213"/>
      <c r="AL10" s="207"/>
      <c r="AM10" s="207"/>
      <c r="AN10" s="214"/>
      <c r="AO10" s="214"/>
      <c r="AP10" s="214"/>
      <c r="AQ10" s="207"/>
      <c r="AR10" s="205"/>
      <c r="AS10" s="143"/>
      <c r="AT10" s="145"/>
    </row>
    <row r="11" spans="1:45" ht="15" customHeight="1">
      <c r="A11" s="120"/>
      <c r="B11" s="151"/>
      <c r="C11" s="62"/>
      <c r="D11" s="150"/>
      <c r="E11" s="151"/>
      <c r="F11" s="152"/>
      <c r="G11" s="150"/>
      <c r="H11" s="151"/>
      <c r="I11" s="152"/>
      <c r="J11" s="150"/>
      <c r="K11" s="151"/>
      <c r="L11" s="152"/>
      <c r="M11" s="150"/>
      <c r="N11" s="151"/>
      <c r="O11" s="152"/>
      <c r="P11" s="150"/>
      <c r="Q11" s="151"/>
      <c r="R11" s="152"/>
      <c r="S11" s="150"/>
      <c r="T11" s="151"/>
      <c r="U11" s="152"/>
      <c r="V11" s="150"/>
      <c r="W11" s="151"/>
      <c r="X11" s="152"/>
      <c r="Y11" s="150"/>
      <c r="Z11" s="151"/>
      <c r="AA11" s="152"/>
      <c r="AB11" s="150"/>
      <c r="AC11" s="151"/>
      <c r="AD11" s="152"/>
      <c r="AE11" s="150"/>
      <c r="AF11" s="151"/>
      <c r="AG11" s="152"/>
      <c r="AH11" s="150"/>
      <c r="AI11" s="151"/>
      <c r="AJ11" s="151"/>
      <c r="AK11" s="213">
        <f>COUNTIF(D11:AH11,D28)+COUNTIF(D11:AH11,M28)</f>
        <v>0</v>
      </c>
      <c r="AL11" s="207">
        <f>COUNTIF(D11:AH11,G28)</f>
        <v>0</v>
      </c>
      <c r="AM11" s="207">
        <f>COUNTIF(D11:AH11,J28)+COUNTIF(D11:AH11,P28)</f>
        <v>0</v>
      </c>
      <c r="AN11" s="214">
        <f>D12+G12+J12+M12+P12+S12+V12+Y12+AB12+AE12+AH12</f>
        <v>0</v>
      </c>
      <c r="AO11" s="214">
        <f>F12+I12+L12+O12+R12+U12+X12+AA12+AD12+AG12+AJ12</f>
        <v>0</v>
      </c>
      <c r="AP11" s="214">
        <f>AN11-AO11</f>
        <v>0</v>
      </c>
      <c r="AQ11" s="207">
        <f>AK11*3+AL11*1</f>
        <v>0</v>
      </c>
      <c r="AR11" s="205">
        <f>RANK(AS11,$AS$5:$AS$25)</f>
        <v>1</v>
      </c>
      <c r="AS11" s="143">
        <f>AQ11*10000+AP11*100+AN11</f>
        <v>0</v>
      </c>
    </row>
    <row r="12" spans="1:45" ht="15" customHeight="1">
      <c r="A12" s="121"/>
      <c r="B12" s="161"/>
      <c r="C12" s="63"/>
      <c r="D12" s="4"/>
      <c r="E12" s="5" t="s">
        <v>17</v>
      </c>
      <c r="F12" s="6"/>
      <c r="G12" s="4"/>
      <c r="H12" s="5" t="s">
        <v>17</v>
      </c>
      <c r="I12" s="6"/>
      <c r="J12" s="4"/>
      <c r="K12" s="5" t="s">
        <v>17</v>
      </c>
      <c r="L12" s="6"/>
      <c r="M12" s="4"/>
      <c r="N12" s="5"/>
      <c r="O12" s="6"/>
      <c r="P12" s="4"/>
      <c r="Q12" s="5" t="s">
        <v>17</v>
      </c>
      <c r="R12" s="6"/>
      <c r="S12" s="4"/>
      <c r="T12" s="5" t="s">
        <v>17</v>
      </c>
      <c r="U12" s="6"/>
      <c r="V12" s="4"/>
      <c r="W12" s="5" t="s">
        <v>17</v>
      </c>
      <c r="X12" s="6"/>
      <c r="Y12" s="4"/>
      <c r="Z12" s="5" t="s">
        <v>17</v>
      </c>
      <c r="AA12" s="6"/>
      <c r="AB12" s="4"/>
      <c r="AC12" s="5" t="s">
        <v>17</v>
      </c>
      <c r="AD12" s="6"/>
      <c r="AE12" s="4"/>
      <c r="AF12" s="5" t="s">
        <v>17</v>
      </c>
      <c r="AG12" s="6"/>
      <c r="AH12" s="4"/>
      <c r="AI12" s="5" t="s">
        <v>17</v>
      </c>
      <c r="AJ12" s="85"/>
      <c r="AK12" s="213"/>
      <c r="AL12" s="207"/>
      <c r="AM12" s="207"/>
      <c r="AN12" s="214"/>
      <c r="AO12" s="214"/>
      <c r="AP12" s="214"/>
      <c r="AQ12" s="207"/>
      <c r="AR12" s="205"/>
      <c r="AS12" s="143"/>
    </row>
    <row r="13" spans="1:45" ht="15" customHeight="1">
      <c r="A13" s="117"/>
      <c r="B13" s="159"/>
      <c r="C13" s="59"/>
      <c r="D13" s="150"/>
      <c r="E13" s="151"/>
      <c r="F13" s="152"/>
      <c r="G13" s="150"/>
      <c r="H13" s="151"/>
      <c r="I13" s="152"/>
      <c r="J13" s="150"/>
      <c r="K13" s="151"/>
      <c r="L13" s="152"/>
      <c r="M13" s="150"/>
      <c r="N13" s="151"/>
      <c r="O13" s="152"/>
      <c r="P13" s="150"/>
      <c r="Q13" s="151"/>
      <c r="R13" s="152"/>
      <c r="S13" s="150"/>
      <c r="T13" s="151"/>
      <c r="U13" s="152"/>
      <c r="V13" s="150"/>
      <c r="W13" s="151"/>
      <c r="X13" s="152"/>
      <c r="Y13" s="150"/>
      <c r="Z13" s="151"/>
      <c r="AA13" s="152"/>
      <c r="AB13" s="150"/>
      <c r="AC13" s="151"/>
      <c r="AD13" s="152"/>
      <c r="AE13" s="150"/>
      <c r="AF13" s="151"/>
      <c r="AG13" s="152"/>
      <c r="AH13" s="150"/>
      <c r="AI13" s="151"/>
      <c r="AJ13" s="151"/>
      <c r="AK13" s="213">
        <f>COUNTIF(D13:AH13,D28)+COUNTIF(D13:AH13,M28)</f>
        <v>0</v>
      </c>
      <c r="AL13" s="207">
        <f>COUNTIF(D13:AH13,G28)</f>
        <v>0</v>
      </c>
      <c r="AM13" s="207">
        <f>COUNTIF(D13:AH13,J28)+COUNTIF(D13:AH13,P28)</f>
        <v>0</v>
      </c>
      <c r="AN13" s="214">
        <f>D14+G14+J14+M14+P14+S14+V14+Y14+AB14+AE14+AH14</f>
        <v>0</v>
      </c>
      <c r="AO13" s="214">
        <f>F14+I14+L14+O14+R14+U14+X14+AA14+AD14+AG14+AJ14</f>
        <v>0</v>
      </c>
      <c r="AP13" s="214">
        <f>AN13-AO13</f>
        <v>0</v>
      </c>
      <c r="AQ13" s="207">
        <f>AK13*3+AL13*1</f>
        <v>0</v>
      </c>
      <c r="AR13" s="205">
        <f>RANK(AS13,$AS$5:$AS$25)</f>
        <v>1</v>
      </c>
      <c r="AS13" s="143">
        <f>AQ13*10000+AP13*100+AN13</f>
        <v>0</v>
      </c>
    </row>
    <row r="14" spans="1:45" ht="15" customHeight="1">
      <c r="A14" s="117"/>
      <c r="B14" s="160"/>
      <c r="C14" s="59"/>
      <c r="D14" s="4"/>
      <c r="E14" s="5" t="s">
        <v>17</v>
      </c>
      <c r="F14" s="6"/>
      <c r="G14" s="4"/>
      <c r="H14" s="5" t="s">
        <v>17</v>
      </c>
      <c r="I14" s="6"/>
      <c r="J14" s="4"/>
      <c r="K14" s="5" t="s">
        <v>17</v>
      </c>
      <c r="L14" s="6"/>
      <c r="M14" s="4"/>
      <c r="N14" s="5" t="s">
        <v>17</v>
      </c>
      <c r="O14" s="6"/>
      <c r="P14" s="4"/>
      <c r="Q14" s="5"/>
      <c r="R14" s="6"/>
      <c r="S14" s="4"/>
      <c r="T14" s="5" t="s">
        <v>17</v>
      </c>
      <c r="U14" s="6"/>
      <c r="V14" s="4"/>
      <c r="W14" s="5" t="s">
        <v>17</v>
      </c>
      <c r="X14" s="6"/>
      <c r="Y14" s="4"/>
      <c r="Z14" s="5" t="s">
        <v>17</v>
      </c>
      <c r="AA14" s="6"/>
      <c r="AB14" s="4"/>
      <c r="AC14" s="5" t="s">
        <v>17</v>
      </c>
      <c r="AD14" s="6"/>
      <c r="AE14" s="4"/>
      <c r="AF14" s="5" t="s">
        <v>21</v>
      </c>
      <c r="AG14" s="6"/>
      <c r="AH14" s="4"/>
      <c r="AI14" s="5" t="s">
        <v>17</v>
      </c>
      <c r="AJ14" s="85"/>
      <c r="AK14" s="213"/>
      <c r="AL14" s="207"/>
      <c r="AM14" s="207"/>
      <c r="AN14" s="214"/>
      <c r="AO14" s="214"/>
      <c r="AP14" s="214"/>
      <c r="AQ14" s="207"/>
      <c r="AR14" s="205"/>
      <c r="AS14" s="143"/>
    </row>
    <row r="15" spans="1:45" ht="15" customHeight="1">
      <c r="A15" s="16"/>
      <c r="B15" s="204"/>
      <c r="C15" s="62"/>
      <c r="D15" s="150"/>
      <c r="E15" s="151"/>
      <c r="F15" s="152"/>
      <c r="G15" s="150"/>
      <c r="H15" s="151"/>
      <c r="I15" s="152"/>
      <c r="J15" s="150"/>
      <c r="K15" s="151"/>
      <c r="L15" s="152"/>
      <c r="M15" s="150"/>
      <c r="N15" s="151"/>
      <c r="O15" s="152"/>
      <c r="P15" s="150"/>
      <c r="Q15" s="151"/>
      <c r="R15" s="152"/>
      <c r="S15" s="150"/>
      <c r="T15" s="151"/>
      <c r="U15" s="152"/>
      <c r="V15" s="150"/>
      <c r="W15" s="151"/>
      <c r="X15" s="152"/>
      <c r="Y15" s="150"/>
      <c r="Z15" s="151"/>
      <c r="AA15" s="152"/>
      <c r="AB15" s="150"/>
      <c r="AC15" s="151"/>
      <c r="AD15" s="152"/>
      <c r="AE15" s="150"/>
      <c r="AF15" s="151"/>
      <c r="AG15" s="152"/>
      <c r="AH15" s="150"/>
      <c r="AI15" s="151"/>
      <c r="AJ15" s="151"/>
      <c r="AK15" s="213">
        <f>COUNTIF(D15:AH15,D28)+COUNTIF(D15:AH15,M28)</f>
        <v>0</v>
      </c>
      <c r="AL15" s="207">
        <f>COUNTIF(D15:AH15,G28)</f>
        <v>0</v>
      </c>
      <c r="AM15" s="207">
        <f>COUNTIF(D15:AH15,J28)+COUNTIF(D15:AH15,P28)</f>
        <v>0</v>
      </c>
      <c r="AN15" s="214">
        <f>D16+G16+J16+M16+P16+S16+V16+Y16+AB16+AE16+AH16</f>
        <v>0</v>
      </c>
      <c r="AO15" s="214">
        <f>F16+I16+L16+O16+R16+U16+X16+AA16+AD16+AG16+AJ16</f>
        <v>0</v>
      </c>
      <c r="AP15" s="214">
        <f>AN15-AO15</f>
        <v>0</v>
      </c>
      <c r="AQ15" s="207">
        <f>AK15*3+AL15*1</f>
        <v>0</v>
      </c>
      <c r="AR15" s="205">
        <f>RANK(AS15,$AS$5:$AS$25)</f>
        <v>1</v>
      </c>
      <c r="AS15" s="143">
        <f>AQ15*10000+AP15*100+AN15</f>
        <v>0</v>
      </c>
    </row>
    <row r="16" spans="1:45" ht="15" customHeight="1">
      <c r="A16" s="17"/>
      <c r="B16" s="204"/>
      <c r="C16" s="63"/>
      <c r="D16" s="4"/>
      <c r="E16" s="5" t="s">
        <v>17</v>
      </c>
      <c r="F16" s="6"/>
      <c r="G16" s="4"/>
      <c r="H16" s="5" t="s">
        <v>17</v>
      </c>
      <c r="I16" s="6"/>
      <c r="J16" s="4"/>
      <c r="K16" s="5" t="s">
        <v>17</v>
      </c>
      <c r="L16" s="6"/>
      <c r="M16" s="4"/>
      <c r="N16" s="5" t="s">
        <v>17</v>
      </c>
      <c r="O16" s="6"/>
      <c r="P16" s="4"/>
      <c r="Q16" s="5" t="s">
        <v>17</v>
      </c>
      <c r="R16" s="6"/>
      <c r="S16" s="4"/>
      <c r="T16" s="5"/>
      <c r="U16" s="6"/>
      <c r="V16" s="4"/>
      <c r="W16" s="5" t="s">
        <v>17</v>
      </c>
      <c r="X16" s="6"/>
      <c r="Y16" s="4"/>
      <c r="Z16" s="5" t="s">
        <v>17</v>
      </c>
      <c r="AA16" s="6"/>
      <c r="AB16" s="4"/>
      <c r="AC16" s="5" t="s">
        <v>17</v>
      </c>
      <c r="AD16" s="6"/>
      <c r="AE16" s="4"/>
      <c r="AF16" s="5" t="s">
        <v>21</v>
      </c>
      <c r="AG16" s="6"/>
      <c r="AH16" s="4"/>
      <c r="AI16" s="5" t="s">
        <v>17</v>
      </c>
      <c r="AJ16" s="85"/>
      <c r="AK16" s="213"/>
      <c r="AL16" s="207"/>
      <c r="AM16" s="207"/>
      <c r="AN16" s="214"/>
      <c r="AO16" s="214"/>
      <c r="AP16" s="214"/>
      <c r="AQ16" s="207"/>
      <c r="AR16" s="205"/>
      <c r="AS16" s="143"/>
    </row>
    <row r="17" spans="1:45" ht="15" customHeight="1">
      <c r="A17" s="16"/>
      <c r="B17" s="159"/>
      <c r="C17" s="62"/>
      <c r="D17" s="150"/>
      <c r="E17" s="151"/>
      <c r="F17" s="152"/>
      <c r="G17" s="150"/>
      <c r="H17" s="151"/>
      <c r="I17" s="152"/>
      <c r="J17" s="150"/>
      <c r="K17" s="151"/>
      <c r="L17" s="152"/>
      <c r="M17" s="150"/>
      <c r="N17" s="151"/>
      <c r="O17" s="152"/>
      <c r="P17" s="150"/>
      <c r="Q17" s="151"/>
      <c r="R17" s="152"/>
      <c r="S17" s="150"/>
      <c r="T17" s="151"/>
      <c r="U17" s="152"/>
      <c r="V17" s="150"/>
      <c r="W17" s="151"/>
      <c r="X17" s="152"/>
      <c r="Y17" s="150"/>
      <c r="Z17" s="151"/>
      <c r="AA17" s="152"/>
      <c r="AB17" s="150"/>
      <c r="AC17" s="151"/>
      <c r="AD17" s="152"/>
      <c r="AE17" s="150"/>
      <c r="AF17" s="151"/>
      <c r="AG17" s="152"/>
      <c r="AH17" s="150"/>
      <c r="AI17" s="151"/>
      <c r="AJ17" s="151"/>
      <c r="AK17" s="213">
        <f>COUNTIF(D17:AH17,D28)+COUNTIF(D17:AH17,M28)</f>
        <v>0</v>
      </c>
      <c r="AL17" s="207">
        <f>COUNTIF(D17:AH17,G28)</f>
        <v>0</v>
      </c>
      <c r="AM17" s="207">
        <f>COUNTIF(D17:AH17,J28)+COUNTIF(D17:AH17,P28)</f>
        <v>0</v>
      </c>
      <c r="AN17" s="214">
        <f>D18+G18+J18+M18+P18+S18+V18+Y18+AB18+AE18+AH18</f>
        <v>0</v>
      </c>
      <c r="AO17" s="214">
        <f>F18+I18+L18+O18+R18+U18+X18+AA18+AD18+AG18+AJ18</f>
        <v>0</v>
      </c>
      <c r="AP17" s="214">
        <f>AN17-AO17</f>
        <v>0</v>
      </c>
      <c r="AQ17" s="207">
        <f>AK17*3+AL17*1</f>
        <v>0</v>
      </c>
      <c r="AR17" s="205">
        <f>RANK(AS17,$AS$5:$AS$25)</f>
        <v>1</v>
      </c>
      <c r="AS17" s="143">
        <f>AQ17*10000+AP17*100+AN17</f>
        <v>0</v>
      </c>
    </row>
    <row r="18" spans="1:45" ht="15" customHeight="1">
      <c r="A18" s="17"/>
      <c r="B18" s="160"/>
      <c r="C18" s="63"/>
      <c r="D18" s="4"/>
      <c r="E18" s="5" t="s">
        <v>17</v>
      </c>
      <c r="F18" s="6"/>
      <c r="G18" s="4"/>
      <c r="H18" s="5" t="s">
        <v>17</v>
      </c>
      <c r="I18" s="6"/>
      <c r="J18" s="4"/>
      <c r="K18" s="5" t="s">
        <v>17</v>
      </c>
      <c r="L18" s="6"/>
      <c r="M18" s="4"/>
      <c r="N18" s="5" t="s">
        <v>17</v>
      </c>
      <c r="O18" s="6"/>
      <c r="P18" s="4"/>
      <c r="Q18" s="5" t="s">
        <v>17</v>
      </c>
      <c r="R18" s="6"/>
      <c r="S18" s="4"/>
      <c r="T18" s="5" t="s">
        <v>17</v>
      </c>
      <c r="U18" s="6"/>
      <c r="V18" s="4"/>
      <c r="W18" s="5"/>
      <c r="X18" s="6"/>
      <c r="Y18" s="4"/>
      <c r="Z18" s="5" t="s">
        <v>17</v>
      </c>
      <c r="AA18" s="6"/>
      <c r="AB18" s="4"/>
      <c r="AC18" s="5" t="s">
        <v>21</v>
      </c>
      <c r="AD18" s="6"/>
      <c r="AE18" s="4"/>
      <c r="AF18" s="5" t="s">
        <v>21</v>
      </c>
      <c r="AG18" s="6"/>
      <c r="AH18" s="4"/>
      <c r="AI18" s="5" t="s">
        <v>17</v>
      </c>
      <c r="AJ18" s="85"/>
      <c r="AK18" s="213"/>
      <c r="AL18" s="207"/>
      <c r="AM18" s="207"/>
      <c r="AN18" s="214"/>
      <c r="AO18" s="214"/>
      <c r="AP18" s="214"/>
      <c r="AQ18" s="207"/>
      <c r="AR18" s="205"/>
      <c r="AS18" s="143"/>
    </row>
    <row r="19" spans="1:45" ht="15" customHeight="1">
      <c r="A19" s="18"/>
      <c r="B19" s="159"/>
      <c r="C19" s="61"/>
      <c r="D19" s="150"/>
      <c r="E19" s="151"/>
      <c r="F19" s="152"/>
      <c r="G19" s="150"/>
      <c r="H19" s="151"/>
      <c r="I19" s="152"/>
      <c r="J19" s="150"/>
      <c r="K19" s="151"/>
      <c r="L19" s="152"/>
      <c r="M19" s="150"/>
      <c r="N19" s="151"/>
      <c r="O19" s="152"/>
      <c r="P19" s="150"/>
      <c r="Q19" s="151"/>
      <c r="R19" s="152"/>
      <c r="S19" s="150"/>
      <c r="T19" s="151"/>
      <c r="U19" s="152"/>
      <c r="V19" s="150"/>
      <c r="W19" s="151"/>
      <c r="X19" s="152"/>
      <c r="Y19" s="150"/>
      <c r="Z19" s="151"/>
      <c r="AA19" s="152"/>
      <c r="AB19" s="150"/>
      <c r="AC19" s="151"/>
      <c r="AD19" s="152"/>
      <c r="AE19" s="150"/>
      <c r="AF19" s="151"/>
      <c r="AG19" s="152"/>
      <c r="AH19" s="150"/>
      <c r="AI19" s="151"/>
      <c r="AJ19" s="151"/>
      <c r="AK19" s="213">
        <f>COUNTIF(D19:AH19,D28)+COUNTIF(D19:AH19,M28)</f>
        <v>0</v>
      </c>
      <c r="AL19" s="207">
        <f>COUNTIF(D19:AH19,G28)</f>
        <v>0</v>
      </c>
      <c r="AM19" s="207">
        <f>COUNTIF(D19:AH19,J28)+COUNTIF(D19:AH19,P28)</f>
        <v>0</v>
      </c>
      <c r="AN19" s="214">
        <f>D20+G20+J20+M20+P20+S20+V20+Y20+AB20+AE20+AH20</f>
        <v>0</v>
      </c>
      <c r="AO19" s="214">
        <f>F20+I20+L20+O20+R20+U20+X20+AA20+AD20+AG20+AJ20</f>
        <v>0</v>
      </c>
      <c r="AP19" s="214">
        <f>AN19-AO19</f>
        <v>0</v>
      </c>
      <c r="AQ19" s="207">
        <f>AK19*3+AL19*1</f>
        <v>0</v>
      </c>
      <c r="AR19" s="205">
        <f>RANK(AS19,$AS$5:$AS$25)</f>
        <v>1</v>
      </c>
      <c r="AS19" s="143">
        <f>AQ19*10000+AP19*100+AN19</f>
        <v>0</v>
      </c>
    </row>
    <row r="20" spans="1:45" ht="15" customHeight="1">
      <c r="A20" s="18"/>
      <c r="B20" s="160"/>
      <c r="C20" s="61"/>
      <c r="D20" s="4"/>
      <c r="E20" s="5" t="s">
        <v>17</v>
      </c>
      <c r="F20" s="6"/>
      <c r="G20" s="4"/>
      <c r="H20" s="5" t="s">
        <v>17</v>
      </c>
      <c r="I20" s="6"/>
      <c r="J20" s="4"/>
      <c r="K20" s="5" t="s">
        <v>17</v>
      </c>
      <c r="L20" s="6"/>
      <c r="M20" s="4"/>
      <c r="N20" s="5" t="s">
        <v>17</v>
      </c>
      <c r="O20" s="6"/>
      <c r="P20" s="4"/>
      <c r="Q20" s="5" t="s">
        <v>17</v>
      </c>
      <c r="R20" s="6"/>
      <c r="S20" s="4"/>
      <c r="T20" s="5" t="s">
        <v>17</v>
      </c>
      <c r="U20" s="6"/>
      <c r="V20" s="4"/>
      <c r="W20" s="5" t="s">
        <v>17</v>
      </c>
      <c r="X20" s="6"/>
      <c r="Y20" s="4"/>
      <c r="Z20" s="5"/>
      <c r="AA20" s="6"/>
      <c r="AB20" s="4"/>
      <c r="AC20" s="5" t="s">
        <v>21</v>
      </c>
      <c r="AD20" s="6"/>
      <c r="AE20" s="4"/>
      <c r="AF20" s="5" t="s">
        <v>21</v>
      </c>
      <c r="AG20" s="6"/>
      <c r="AH20" s="4"/>
      <c r="AI20" s="5" t="s">
        <v>17</v>
      </c>
      <c r="AJ20" s="85"/>
      <c r="AK20" s="213"/>
      <c r="AL20" s="207"/>
      <c r="AM20" s="207"/>
      <c r="AN20" s="214"/>
      <c r="AO20" s="214"/>
      <c r="AP20" s="214"/>
      <c r="AQ20" s="207"/>
      <c r="AR20" s="205"/>
      <c r="AS20" s="143"/>
    </row>
    <row r="21" spans="1:45" ht="15" customHeight="1">
      <c r="A21" s="16"/>
      <c r="B21" s="159"/>
      <c r="C21" s="51"/>
      <c r="D21" s="150"/>
      <c r="E21" s="151"/>
      <c r="F21" s="152"/>
      <c r="G21" s="150"/>
      <c r="H21" s="151"/>
      <c r="I21" s="152"/>
      <c r="J21" s="150"/>
      <c r="K21" s="151"/>
      <c r="L21" s="152"/>
      <c r="M21" s="150"/>
      <c r="N21" s="151"/>
      <c r="O21" s="152"/>
      <c r="P21" s="150"/>
      <c r="Q21" s="151"/>
      <c r="R21" s="152"/>
      <c r="S21" s="150"/>
      <c r="T21" s="151"/>
      <c r="U21" s="152"/>
      <c r="V21" s="150"/>
      <c r="W21" s="151"/>
      <c r="X21" s="152"/>
      <c r="Y21" s="150"/>
      <c r="Z21" s="151"/>
      <c r="AA21" s="152"/>
      <c r="AB21" s="150"/>
      <c r="AC21" s="151"/>
      <c r="AD21" s="152"/>
      <c r="AE21" s="150"/>
      <c r="AF21" s="151"/>
      <c r="AG21" s="152"/>
      <c r="AH21" s="150"/>
      <c r="AI21" s="151"/>
      <c r="AJ21" s="151"/>
      <c r="AK21" s="213">
        <f>COUNTIF(D21:AH21,D28)+COUNTIF(D21:AH21,M28)</f>
        <v>0</v>
      </c>
      <c r="AL21" s="207">
        <f>COUNTIF(D21:AH21,G28)</f>
        <v>0</v>
      </c>
      <c r="AM21" s="207">
        <f>COUNTIF(D21:AH21,J28)+COUNTIF(D21:AH21,P28)</f>
        <v>0</v>
      </c>
      <c r="AN21" s="214">
        <f>D22+G22+J22+M22+P22+S22+V22+Y22+AB22+AE22+AH22</f>
        <v>0</v>
      </c>
      <c r="AO21" s="214">
        <f>F22+I22+L22+O22+R22+U22+X22+AA22+AD22+AG22+AJ22</f>
        <v>0</v>
      </c>
      <c r="AP21" s="214">
        <f>AN21-AO21</f>
        <v>0</v>
      </c>
      <c r="AQ21" s="207">
        <f>AK21*3+AL21*1</f>
        <v>0</v>
      </c>
      <c r="AR21" s="205">
        <f>RANK(AS21,$AS$5:$AS$25)</f>
        <v>1</v>
      </c>
      <c r="AS21" s="143">
        <f>AQ21*10000+AP21*100+AN21</f>
        <v>0</v>
      </c>
    </row>
    <row r="22" spans="1:45" ht="15" customHeight="1">
      <c r="A22" s="17"/>
      <c r="B22" s="160"/>
      <c r="C22" s="60"/>
      <c r="D22" s="4"/>
      <c r="E22" s="5" t="s">
        <v>17</v>
      </c>
      <c r="F22" s="6"/>
      <c r="G22" s="4"/>
      <c r="H22" s="5" t="s">
        <v>17</v>
      </c>
      <c r="I22" s="6"/>
      <c r="J22" s="4"/>
      <c r="K22" s="5" t="s">
        <v>17</v>
      </c>
      <c r="L22" s="6"/>
      <c r="M22" s="4"/>
      <c r="N22" s="5" t="s">
        <v>17</v>
      </c>
      <c r="O22" s="6"/>
      <c r="P22" s="4"/>
      <c r="Q22" s="5" t="s">
        <v>17</v>
      </c>
      <c r="R22" s="6"/>
      <c r="S22" s="4"/>
      <c r="T22" s="5" t="s">
        <v>17</v>
      </c>
      <c r="U22" s="6"/>
      <c r="V22" s="4"/>
      <c r="W22" s="5" t="s">
        <v>21</v>
      </c>
      <c r="X22" s="6"/>
      <c r="Y22" s="4"/>
      <c r="Z22" s="5" t="s">
        <v>17</v>
      </c>
      <c r="AA22" s="6"/>
      <c r="AB22" s="4"/>
      <c r="AC22" s="5"/>
      <c r="AD22" s="6"/>
      <c r="AE22" s="4"/>
      <c r="AF22" s="5" t="s">
        <v>17</v>
      </c>
      <c r="AG22" s="6"/>
      <c r="AH22" s="4"/>
      <c r="AI22" s="5" t="s">
        <v>21</v>
      </c>
      <c r="AJ22" s="85"/>
      <c r="AK22" s="213"/>
      <c r="AL22" s="207"/>
      <c r="AM22" s="207"/>
      <c r="AN22" s="214"/>
      <c r="AO22" s="214"/>
      <c r="AP22" s="214"/>
      <c r="AQ22" s="207"/>
      <c r="AR22" s="205"/>
      <c r="AS22" s="143"/>
    </row>
    <row r="23" spans="1:45" ht="15" customHeight="1">
      <c r="A23" s="18"/>
      <c r="B23" s="151"/>
      <c r="C23" s="59"/>
      <c r="D23" s="150"/>
      <c r="E23" s="151"/>
      <c r="F23" s="152"/>
      <c r="G23" s="150"/>
      <c r="H23" s="151"/>
      <c r="I23" s="152"/>
      <c r="J23" s="150"/>
      <c r="K23" s="151"/>
      <c r="L23" s="152"/>
      <c r="M23" s="150"/>
      <c r="N23" s="151"/>
      <c r="O23" s="152"/>
      <c r="P23" s="150"/>
      <c r="Q23" s="151"/>
      <c r="R23" s="152"/>
      <c r="S23" s="150"/>
      <c r="T23" s="151"/>
      <c r="U23" s="152"/>
      <c r="V23" s="150"/>
      <c r="W23" s="151"/>
      <c r="X23" s="152"/>
      <c r="Y23" s="150"/>
      <c r="Z23" s="151"/>
      <c r="AA23" s="152"/>
      <c r="AB23" s="150"/>
      <c r="AC23" s="151"/>
      <c r="AD23" s="152"/>
      <c r="AE23" s="150"/>
      <c r="AF23" s="151"/>
      <c r="AG23" s="152"/>
      <c r="AH23" s="150"/>
      <c r="AI23" s="151"/>
      <c r="AJ23" s="151"/>
      <c r="AK23" s="213">
        <f>COUNTIF(D23:AH23,D28)+COUNTIF(D23:AH23,M28)</f>
        <v>0</v>
      </c>
      <c r="AL23" s="207">
        <f>COUNTIF(D23:AH23,G28)</f>
        <v>0</v>
      </c>
      <c r="AM23" s="207">
        <f>COUNTIF(D23:AH23,J28)+COUNTIF(D23:AH23,P28)</f>
        <v>0</v>
      </c>
      <c r="AN23" s="214">
        <f>D24+G24+J24+M24+P24+S24+V24+Y24+AB24+AE24+AH24</f>
        <v>0</v>
      </c>
      <c r="AO23" s="214">
        <f>F24+I24+L24+O24+R24+U24+X24+AA24+AD24+AG24+AJ24</f>
        <v>0</v>
      </c>
      <c r="AP23" s="214">
        <f>AN23-AO23</f>
        <v>0</v>
      </c>
      <c r="AQ23" s="207">
        <f>AK23*3+AL23*1</f>
        <v>0</v>
      </c>
      <c r="AR23" s="205">
        <f>RANK(AS23,$AS$5:$AS$25)</f>
        <v>1</v>
      </c>
      <c r="AS23" s="143">
        <f>AQ23*10000+AP23*100+AN23</f>
        <v>0</v>
      </c>
    </row>
    <row r="24" spans="1:45" ht="15" customHeight="1">
      <c r="A24" s="17"/>
      <c r="B24" s="161"/>
      <c r="C24" s="60"/>
      <c r="D24" s="4"/>
      <c r="E24" s="5"/>
      <c r="F24" s="6"/>
      <c r="G24" s="4"/>
      <c r="H24" s="5" t="s">
        <v>21</v>
      </c>
      <c r="I24" s="6"/>
      <c r="J24" s="4"/>
      <c r="K24" s="5" t="s">
        <v>21</v>
      </c>
      <c r="L24" s="6"/>
      <c r="M24" s="4"/>
      <c r="N24" s="5" t="s">
        <v>17</v>
      </c>
      <c r="O24" s="6"/>
      <c r="P24" s="4"/>
      <c r="Q24" s="5" t="s">
        <v>21</v>
      </c>
      <c r="R24" s="6"/>
      <c r="S24" s="4"/>
      <c r="T24" s="5" t="s">
        <v>21</v>
      </c>
      <c r="U24" s="6"/>
      <c r="V24" s="4"/>
      <c r="W24" s="5" t="s">
        <v>21</v>
      </c>
      <c r="X24" s="6"/>
      <c r="Y24" s="4"/>
      <c r="Z24" s="5" t="s">
        <v>21</v>
      </c>
      <c r="AA24" s="6"/>
      <c r="AB24" s="4"/>
      <c r="AC24" s="5" t="s">
        <v>17</v>
      </c>
      <c r="AD24" s="6"/>
      <c r="AE24" s="4"/>
      <c r="AF24" s="5"/>
      <c r="AG24" s="6"/>
      <c r="AH24" s="4"/>
      <c r="AI24" s="5" t="s">
        <v>21</v>
      </c>
      <c r="AJ24" s="85"/>
      <c r="AK24" s="213"/>
      <c r="AL24" s="207"/>
      <c r="AM24" s="207"/>
      <c r="AN24" s="214"/>
      <c r="AO24" s="214"/>
      <c r="AP24" s="214"/>
      <c r="AQ24" s="207"/>
      <c r="AR24" s="205"/>
      <c r="AS24" s="143"/>
    </row>
    <row r="25" spans="1:46" ht="15" customHeight="1">
      <c r="A25" s="16"/>
      <c r="B25" s="159"/>
      <c r="C25" s="62"/>
      <c r="D25" s="151"/>
      <c r="E25" s="151"/>
      <c r="F25" s="152"/>
      <c r="G25" s="150"/>
      <c r="H25" s="151"/>
      <c r="I25" s="152"/>
      <c r="J25" s="150"/>
      <c r="K25" s="151"/>
      <c r="L25" s="152"/>
      <c r="M25" s="151"/>
      <c r="N25" s="151"/>
      <c r="O25" s="152"/>
      <c r="P25" s="151"/>
      <c r="Q25" s="151"/>
      <c r="R25" s="152"/>
      <c r="S25" s="150"/>
      <c r="T25" s="151"/>
      <c r="U25" s="152"/>
      <c r="V25" s="150"/>
      <c r="W25" s="151"/>
      <c r="X25" s="152"/>
      <c r="Y25" s="150"/>
      <c r="Z25" s="151"/>
      <c r="AA25" s="152"/>
      <c r="AB25" s="150"/>
      <c r="AC25" s="151"/>
      <c r="AD25" s="152"/>
      <c r="AE25" s="150"/>
      <c r="AF25" s="151"/>
      <c r="AG25" s="152"/>
      <c r="AH25" s="150"/>
      <c r="AI25" s="151"/>
      <c r="AJ25" s="151"/>
      <c r="AK25" s="213">
        <f>COUNTIF(D25:AH25,D28)+COUNTIF(D25:AH25,M28)</f>
        <v>0</v>
      </c>
      <c r="AL25" s="207">
        <f>COUNTIF(D25:AH25,G28)</f>
        <v>0</v>
      </c>
      <c r="AM25" s="207">
        <f>COUNTIF(D25:AH25,J28)+COUNTIF(D25:AH25,P28)</f>
        <v>0</v>
      </c>
      <c r="AN25" s="214">
        <f>D26+G26+J26+M26+P26+S26+V26+Y26+AB26+AE26+AH26</f>
        <v>0</v>
      </c>
      <c r="AO25" s="214">
        <f>F26+I26+L26+O26+R26+U26+X26+AA26+AD26+AG26+AJ26</f>
        <v>0</v>
      </c>
      <c r="AP25" s="214">
        <f>AN25-AO25</f>
        <v>0</v>
      </c>
      <c r="AQ25" s="207">
        <f>AK25*3+AL25*1</f>
        <v>0</v>
      </c>
      <c r="AR25" s="205">
        <f>RANK(AS25,$AS$5:$AS$25)</f>
        <v>1</v>
      </c>
      <c r="AS25" s="143">
        <f>AQ25*10000+AP25*100+AN25</f>
        <v>0</v>
      </c>
      <c r="AT25" s="145" t="s">
        <v>15</v>
      </c>
    </row>
    <row r="26" spans="1:46" ht="15" customHeight="1" thickBot="1">
      <c r="A26" s="19"/>
      <c r="B26" s="209"/>
      <c r="C26" s="64"/>
      <c r="D26" s="7"/>
      <c r="E26" s="8" t="s">
        <v>17</v>
      </c>
      <c r="F26" s="9"/>
      <c r="G26" s="7"/>
      <c r="H26" s="8" t="s">
        <v>17</v>
      </c>
      <c r="I26" s="9"/>
      <c r="J26" s="7"/>
      <c r="K26" s="8" t="s">
        <v>17</v>
      </c>
      <c r="L26" s="9"/>
      <c r="M26" s="7"/>
      <c r="N26" s="8" t="s">
        <v>17</v>
      </c>
      <c r="O26" s="9"/>
      <c r="P26" s="7"/>
      <c r="Q26" s="8" t="s">
        <v>17</v>
      </c>
      <c r="R26" s="9"/>
      <c r="S26" s="7"/>
      <c r="T26" s="8" t="s">
        <v>17</v>
      </c>
      <c r="U26" s="9"/>
      <c r="V26" s="7"/>
      <c r="W26" s="8" t="s">
        <v>17</v>
      </c>
      <c r="X26" s="9"/>
      <c r="Y26" s="7"/>
      <c r="Z26" s="8" t="s">
        <v>17</v>
      </c>
      <c r="AA26" s="9"/>
      <c r="AB26" s="7"/>
      <c r="AC26" s="8" t="s">
        <v>17</v>
      </c>
      <c r="AD26" s="9"/>
      <c r="AE26" s="7"/>
      <c r="AF26" s="8" t="s">
        <v>17</v>
      </c>
      <c r="AG26" s="9"/>
      <c r="AH26" s="7"/>
      <c r="AI26" s="8"/>
      <c r="AJ26" s="86"/>
      <c r="AK26" s="215"/>
      <c r="AL26" s="208"/>
      <c r="AM26" s="208"/>
      <c r="AN26" s="216"/>
      <c r="AO26" s="216"/>
      <c r="AP26" s="216"/>
      <c r="AQ26" s="208"/>
      <c r="AR26" s="206"/>
      <c r="AS26" s="143"/>
      <c r="AT26" s="145"/>
    </row>
    <row r="27" spans="2:3" ht="13.5">
      <c r="B27" s="1"/>
      <c r="C27" s="1"/>
    </row>
    <row r="28" spans="2:46" ht="14.25" customHeight="1" hidden="1">
      <c r="B28" s="10"/>
      <c r="C28" s="10"/>
      <c r="D28" s="10" t="s">
        <v>8</v>
      </c>
      <c r="E28" s="10"/>
      <c r="F28" s="10"/>
      <c r="G28" s="10" t="s">
        <v>9</v>
      </c>
      <c r="H28" s="10"/>
      <c r="I28" s="10"/>
      <c r="J28" s="10" t="s">
        <v>10</v>
      </c>
      <c r="K28" s="10"/>
      <c r="L28" s="10"/>
      <c r="M28" s="10" t="s">
        <v>11</v>
      </c>
      <c r="N28" s="10"/>
      <c r="O28" s="10"/>
      <c r="P28" s="10" t="s">
        <v>12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ht="13.5" customHeight="1" hidden="1"/>
  </sheetData>
  <sheetProtection/>
  <mergeCells count="245">
    <mergeCell ref="A1:AR1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B5:B6"/>
    <mergeCell ref="D5:F5"/>
    <mergeCell ref="G5:I5"/>
    <mergeCell ref="J5:L5"/>
    <mergeCell ref="M5:O5"/>
    <mergeCell ref="P5:R5"/>
    <mergeCell ref="S5:U5"/>
    <mergeCell ref="AP5:AP6"/>
    <mergeCell ref="V5:X5"/>
    <mergeCell ref="Y5:AA5"/>
    <mergeCell ref="AB5:AD5"/>
    <mergeCell ref="AE5:AG5"/>
    <mergeCell ref="AH5:AJ5"/>
    <mergeCell ref="AR5:AR6"/>
    <mergeCell ref="AS5:AS6"/>
    <mergeCell ref="B7:B8"/>
    <mergeCell ref="D7:F7"/>
    <mergeCell ref="G7:I7"/>
    <mergeCell ref="J7:L7"/>
    <mergeCell ref="M7:O7"/>
    <mergeCell ref="P7:R7"/>
    <mergeCell ref="S7:U7"/>
    <mergeCell ref="AK5:AK6"/>
    <mergeCell ref="V7:X7"/>
    <mergeCell ref="Y7:AA7"/>
    <mergeCell ref="AB7:AD7"/>
    <mergeCell ref="AE7:AG7"/>
    <mergeCell ref="AH7:AJ7"/>
    <mergeCell ref="AQ5:AQ6"/>
    <mergeCell ref="AL5:AL6"/>
    <mergeCell ref="AM5:AM6"/>
    <mergeCell ref="AN5:AN6"/>
    <mergeCell ref="AO5:AO6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B9:B10"/>
    <mergeCell ref="D9:F9"/>
    <mergeCell ref="G9:I9"/>
    <mergeCell ref="J9:L9"/>
    <mergeCell ref="M9:O9"/>
    <mergeCell ref="P9:R9"/>
    <mergeCell ref="S9:U9"/>
    <mergeCell ref="AP9:AP10"/>
    <mergeCell ref="V9:X9"/>
    <mergeCell ref="Y9:AA9"/>
    <mergeCell ref="AB9:AD9"/>
    <mergeCell ref="AE9:AG9"/>
    <mergeCell ref="AH9:AJ9"/>
    <mergeCell ref="AR9:AR10"/>
    <mergeCell ref="AS9:AS10"/>
    <mergeCell ref="AT9:AT10"/>
    <mergeCell ref="B11:B12"/>
    <mergeCell ref="D11:F11"/>
    <mergeCell ref="G11:I11"/>
    <mergeCell ref="J11:L11"/>
    <mergeCell ref="M11:O11"/>
    <mergeCell ref="P11:R11"/>
    <mergeCell ref="AK9:AK10"/>
    <mergeCell ref="S11:U11"/>
    <mergeCell ref="V11:X11"/>
    <mergeCell ref="Y11:AA11"/>
    <mergeCell ref="AB11:AD11"/>
    <mergeCell ref="AE11:AG11"/>
    <mergeCell ref="AQ9:AQ10"/>
    <mergeCell ref="AL9:AL10"/>
    <mergeCell ref="AM9:AM10"/>
    <mergeCell ref="AN9:AN10"/>
    <mergeCell ref="AO9:AO10"/>
    <mergeCell ref="AH11:AJ11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B13:B14"/>
    <mergeCell ref="D13:F13"/>
    <mergeCell ref="G13:I13"/>
    <mergeCell ref="J13:L13"/>
    <mergeCell ref="M13:O13"/>
    <mergeCell ref="P13:R13"/>
    <mergeCell ref="AO13:AO14"/>
    <mergeCell ref="S13:U13"/>
    <mergeCell ref="V13:X13"/>
    <mergeCell ref="Y13:AA13"/>
    <mergeCell ref="AB13:AD13"/>
    <mergeCell ref="AE13:AG13"/>
    <mergeCell ref="AQ13:AQ14"/>
    <mergeCell ref="AR13:AR14"/>
    <mergeCell ref="AS13:AS14"/>
    <mergeCell ref="B15:B16"/>
    <mergeCell ref="D15:F15"/>
    <mergeCell ref="G15:I15"/>
    <mergeCell ref="J15:L15"/>
    <mergeCell ref="M15:O15"/>
    <mergeCell ref="P15:R15"/>
    <mergeCell ref="AH13:AJ13"/>
    <mergeCell ref="S15:U15"/>
    <mergeCell ref="V15:X15"/>
    <mergeCell ref="Y15:AA15"/>
    <mergeCell ref="AB15:AD15"/>
    <mergeCell ref="AE15:AG15"/>
    <mergeCell ref="AP13:AP14"/>
    <mergeCell ref="AK13:AK14"/>
    <mergeCell ref="AL13:AL14"/>
    <mergeCell ref="AM13:AM14"/>
    <mergeCell ref="AN13:AN14"/>
    <mergeCell ref="AH15:AJ15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B17:B18"/>
    <mergeCell ref="D17:F17"/>
    <mergeCell ref="G17:I17"/>
    <mergeCell ref="J17:L17"/>
    <mergeCell ref="M17:O17"/>
    <mergeCell ref="P17:R17"/>
    <mergeCell ref="AO17:AO18"/>
    <mergeCell ref="S17:U17"/>
    <mergeCell ref="V17:X17"/>
    <mergeCell ref="Y17:AA17"/>
    <mergeCell ref="AB17:AD17"/>
    <mergeCell ref="AE17:AG17"/>
    <mergeCell ref="AQ17:AQ18"/>
    <mergeCell ref="AR17:AR18"/>
    <mergeCell ref="AS17:AS18"/>
    <mergeCell ref="B19:B20"/>
    <mergeCell ref="D19:F19"/>
    <mergeCell ref="G19:I19"/>
    <mergeCell ref="J19:L19"/>
    <mergeCell ref="M19:O19"/>
    <mergeCell ref="P19:R19"/>
    <mergeCell ref="AH17:AJ17"/>
    <mergeCell ref="S19:U19"/>
    <mergeCell ref="V19:X19"/>
    <mergeCell ref="Y19:AA19"/>
    <mergeCell ref="AB19:AD19"/>
    <mergeCell ref="AE19:AG19"/>
    <mergeCell ref="AP17:AP18"/>
    <mergeCell ref="AK17:AK18"/>
    <mergeCell ref="AL17:AL18"/>
    <mergeCell ref="AM17:AM18"/>
    <mergeCell ref="AN17:AN18"/>
    <mergeCell ref="AH19:AJ19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B21:B22"/>
    <mergeCell ref="D21:F21"/>
    <mergeCell ref="G21:I21"/>
    <mergeCell ref="J21:L21"/>
    <mergeCell ref="M21:O21"/>
    <mergeCell ref="P21:R21"/>
    <mergeCell ref="AO21:AO22"/>
    <mergeCell ref="S21:U21"/>
    <mergeCell ref="V21:X21"/>
    <mergeCell ref="Y21:AA21"/>
    <mergeCell ref="AB21:AD21"/>
    <mergeCell ref="AE21:AG21"/>
    <mergeCell ref="AQ21:AQ22"/>
    <mergeCell ref="AR21:AR22"/>
    <mergeCell ref="AS21:AS22"/>
    <mergeCell ref="B23:B24"/>
    <mergeCell ref="D23:F23"/>
    <mergeCell ref="G23:I23"/>
    <mergeCell ref="J23:L23"/>
    <mergeCell ref="M23:O23"/>
    <mergeCell ref="P23:R23"/>
    <mergeCell ref="AH21:AJ21"/>
    <mergeCell ref="S23:U23"/>
    <mergeCell ref="V23:X23"/>
    <mergeCell ref="Y23:AA23"/>
    <mergeCell ref="AB23:AD23"/>
    <mergeCell ref="AE23:AG23"/>
    <mergeCell ref="AP21:AP22"/>
    <mergeCell ref="AK21:AK22"/>
    <mergeCell ref="AL21:AL22"/>
    <mergeCell ref="AM21:AM22"/>
    <mergeCell ref="AN21:AN22"/>
    <mergeCell ref="AP23:AP24"/>
    <mergeCell ref="AQ23:AQ24"/>
    <mergeCell ref="AR23:AR24"/>
    <mergeCell ref="AS23:AS24"/>
    <mergeCell ref="AH23:AJ23"/>
    <mergeCell ref="AK23:AK24"/>
    <mergeCell ref="AL23:AL24"/>
    <mergeCell ref="AM23:AM24"/>
    <mergeCell ref="AN23:AN24"/>
    <mergeCell ref="AO23:AO24"/>
    <mergeCell ref="B25:B26"/>
    <mergeCell ref="D25:F25"/>
    <mergeCell ref="G25:I25"/>
    <mergeCell ref="J25:L25"/>
    <mergeCell ref="M25:O25"/>
    <mergeCell ref="P25:R25"/>
    <mergeCell ref="AO25:AO26"/>
    <mergeCell ref="S25:U25"/>
    <mergeCell ref="V25:X25"/>
    <mergeCell ref="Y25:AA25"/>
    <mergeCell ref="AB25:AD25"/>
    <mergeCell ref="AE25:AG25"/>
    <mergeCell ref="AP25:AP26"/>
    <mergeCell ref="AQ25:AQ26"/>
    <mergeCell ref="AR25:AR26"/>
    <mergeCell ref="AS25:AS26"/>
    <mergeCell ref="AT25:AT26"/>
    <mergeCell ref="AH25:AJ25"/>
    <mergeCell ref="AK25:AK26"/>
    <mergeCell ref="AL25:AL26"/>
    <mergeCell ref="AM25:AM26"/>
    <mergeCell ref="AN25:AN26"/>
  </mergeCells>
  <printOptions/>
  <pageMargins left="0.7086614173228347" right="0.7086614173228347" top="0.7480314960629921" bottom="0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0"/>
  <sheetViews>
    <sheetView zoomScale="90" zoomScaleNormal="90" zoomScalePageLayoutView="0" workbookViewId="0" topLeftCell="N1">
      <selection activeCell="A1" sqref="A1:AU1"/>
    </sheetView>
  </sheetViews>
  <sheetFormatPr defaultColWidth="9.00390625" defaultRowHeight="13.5"/>
  <cols>
    <col min="1" max="1" width="0.875" style="0" customWidth="1"/>
    <col min="2" max="2" width="15.00390625" style="0" customWidth="1"/>
    <col min="3" max="3" width="0.875" style="0" customWidth="1"/>
    <col min="4" max="39" width="1.875" style="0" customWidth="1"/>
    <col min="40" max="47" width="4.00390625" style="0" customWidth="1"/>
    <col min="48" max="48" width="8.375" style="0" hidden="1" customWidth="1"/>
    <col min="49" max="49" width="5.375" style="0" hidden="1" customWidth="1"/>
    <col min="50" max="51" width="4.00390625" style="0" customWidth="1"/>
  </cols>
  <sheetData>
    <row r="1" spans="1:49" s="2" customFormat="1" ht="29.25" customHeight="1" thickBot="1">
      <c r="A1" s="175"/>
      <c r="B1" s="175"/>
      <c r="C1" s="17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66"/>
      <c r="AW1" s="66"/>
    </row>
    <row r="2" spans="1:49" s="2" customFormat="1" ht="4.5" customHeight="1">
      <c r="A2" s="29"/>
      <c r="B2" s="30"/>
      <c r="C2" s="56"/>
      <c r="D2" s="70"/>
      <c r="E2" s="30"/>
      <c r="F2" s="30"/>
      <c r="G2" s="32"/>
      <c r="H2" s="30"/>
      <c r="I2" s="31"/>
      <c r="J2" s="30"/>
      <c r="K2" s="30"/>
      <c r="L2" s="30"/>
      <c r="M2" s="32"/>
      <c r="N2" s="30"/>
      <c r="O2" s="31"/>
      <c r="P2" s="30"/>
      <c r="Q2" s="30"/>
      <c r="R2" s="30"/>
      <c r="S2" s="32"/>
      <c r="T2" s="30"/>
      <c r="U2" s="31"/>
      <c r="V2" s="30"/>
      <c r="W2" s="30"/>
      <c r="X2" s="30"/>
      <c r="Y2" s="32"/>
      <c r="Z2" s="30"/>
      <c r="AA2" s="31"/>
      <c r="AB2" s="30"/>
      <c r="AC2" s="30"/>
      <c r="AD2" s="30"/>
      <c r="AE2" s="32"/>
      <c r="AF2" s="30"/>
      <c r="AG2" s="31"/>
      <c r="AH2" s="32"/>
      <c r="AI2" s="30"/>
      <c r="AJ2" s="31"/>
      <c r="AK2" s="30"/>
      <c r="AL2" s="30"/>
      <c r="AM2" s="30"/>
      <c r="AN2" s="53"/>
      <c r="AO2" s="33"/>
      <c r="AP2" s="33"/>
      <c r="AQ2" s="33"/>
      <c r="AR2" s="32"/>
      <c r="AS2" s="33"/>
      <c r="AT2" s="33"/>
      <c r="AU2" s="56"/>
      <c r="AV2" s="3"/>
      <c r="AW2" s="3"/>
    </row>
    <row r="3" spans="1:48" ht="90" customHeight="1">
      <c r="A3" s="117"/>
      <c r="B3" s="45"/>
      <c r="C3" s="57"/>
      <c r="D3" s="222"/>
      <c r="E3" s="223"/>
      <c r="F3" s="224"/>
      <c r="G3" s="217"/>
      <c r="H3" s="218"/>
      <c r="I3" s="219"/>
      <c r="J3" s="217"/>
      <c r="K3" s="218"/>
      <c r="L3" s="219"/>
      <c r="M3" s="217"/>
      <c r="N3" s="218"/>
      <c r="O3" s="219"/>
      <c r="P3" s="225"/>
      <c r="Q3" s="223"/>
      <c r="R3" s="224"/>
      <c r="S3" s="217"/>
      <c r="T3" s="218"/>
      <c r="U3" s="219"/>
      <c r="V3" s="225"/>
      <c r="W3" s="223"/>
      <c r="X3" s="224"/>
      <c r="Y3" s="225"/>
      <c r="Z3" s="223"/>
      <c r="AA3" s="224"/>
      <c r="AB3" s="217"/>
      <c r="AC3" s="218"/>
      <c r="AD3" s="219"/>
      <c r="AE3" s="217"/>
      <c r="AF3" s="218"/>
      <c r="AG3" s="219"/>
      <c r="AH3" s="217"/>
      <c r="AI3" s="218"/>
      <c r="AJ3" s="219"/>
      <c r="AK3" s="220"/>
      <c r="AL3" s="221"/>
      <c r="AM3" s="221"/>
      <c r="AN3" s="54" t="s">
        <v>0</v>
      </c>
      <c r="AO3" s="28" t="s">
        <v>1</v>
      </c>
      <c r="AP3" s="28" t="s">
        <v>2</v>
      </c>
      <c r="AQ3" s="28" t="s">
        <v>3</v>
      </c>
      <c r="AR3" s="125" t="s">
        <v>4</v>
      </c>
      <c r="AS3" s="28" t="s">
        <v>5</v>
      </c>
      <c r="AT3" s="28" t="s">
        <v>7</v>
      </c>
      <c r="AU3" s="122" t="s">
        <v>6</v>
      </c>
      <c r="AV3" s="115" t="s">
        <v>13</v>
      </c>
    </row>
    <row r="4" spans="1:47" ht="4.5" customHeight="1" thickBot="1">
      <c r="A4" s="118"/>
      <c r="B4" s="47"/>
      <c r="C4" s="58"/>
      <c r="D4" s="123"/>
      <c r="E4" s="38"/>
      <c r="F4" s="38"/>
      <c r="G4" s="39"/>
      <c r="H4" s="36"/>
      <c r="I4" s="37"/>
      <c r="J4" s="36"/>
      <c r="K4" s="36"/>
      <c r="L4" s="36"/>
      <c r="M4" s="40"/>
      <c r="N4" s="38"/>
      <c r="O4" s="41"/>
      <c r="P4" s="36"/>
      <c r="Q4" s="36"/>
      <c r="R4" s="36"/>
      <c r="S4" s="40"/>
      <c r="T4" s="38"/>
      <c r="U4" s="41"/>
      <c r="V4" s="38"/>
      <c r="W4" s="38"/>
      <c r="X4" s="38"/>
      <c r="Y4" s="39"/>
      <c r="Z4" s="36"/>
      <c r="AA4" s="37"/>
      <c r="AB4" s="36"/>
      <c r="AC4" s="36"/>
      <c r="AD4" s="36"/>
      <c r="AE4" s="39"/>
      <c r="AF4" s="36"/>
      <c r="AG4" s="37"/>
      <c r="AH4" s="39"/>
      <c r="AI4" s="36"/>
      <c r="AJ4" s="37"/>
      <c r="AK4" s="36"/>
      <c r="AL4" s="36"/>
      <c r="AM4" s="36"/>
      <c r="AN4" s="55"/>
      <c r="AO4" s="42"/>
      <c r="AP4" s="42"/>
      <c r="AQ4" s="42"/>
      <c r="AR4" s="126"/>
      <c r="AS4" s="42"/>
      <c r="AT4" s="42"/>
      <c r="AU4" s="116"/>
    </row>
    <row r="5" spans="1:48" ht="15" customHeight="1">
      <c r="A5" s="119"/>
      <c r="B5" s="173"/>
      <c r="C5" s="71"/>
      <c r="D5" s="200"/>
      <c r="E5" s="200"/>
      <c r="F5" s="201"/>
      <c r="G5" s="199"/>
      <c r="H5" s="200"/>
      <c r="I5" s="201"/>
      <c r="J5" s="199"/>
      <c r="K5" s="200"/>
      <c r="L5" s="201"/>
      <c r="M5" s="200"/>
      <c r="N5" s="200"/>
      <c r="O5" s="201"/>
      <c r="P5" s="199"/>
      <c r="Q5" s="200"/>
      <c r="R5" s="201"/>
      <c r="S5" s="199"/>
      <c r="T5" s="200"/>
      <c r="U5" s="201"/>
      <c r="V5" s="199"/>
      <c r="W5" s="200"/>
      <c r="X5" s="201"/>
      <c r="Y5" s="199"/>
      <c r="Z5" s="200"/>
      <c r="AA5" s="201"/>
      <c r="AB5" s="200"/>
      <c r="AC5" s="200"/>
      <c r="AD5" s="201"/>
      <c r="AE5" s="199"/>
      <c r="AF5" s="200"/>
      <c r="AG5" s="201"/>
      <c r="AH5" s="199"/>
      <c r="AI5" s="200"/>
      <c r="AJ5" s="201"/>
      <c r="AK5" s="200"/>
      <c r="AL5" s="200"/>
      <c r="AM5" s="200"/>
      <c r="AN5" s="212">
        <f>COUNTIF(D5:AK5,D30)+COUNTIF(D5:AK5,M30)</f>
        <v>0</v>
      </c>
      <c r="AO5" s="154">
        <f>COUNTIF(D5:AK5,G30)</f>
        <v>0</v>
      </c>
      <c r="AP5" s="154">
        <f>COUNTIF(D5:AK5,J30)+COUNTIF(D5:AK5,P30)</f>
        <v>0</v>
      </c>
      <c r="AQ5" s="149">
        <f>D6+G6+J6+M6+P6+S6+V6+Y6+AB6+AE6+AH6+AK6</f>
        <v>0</v>
      </c>
      <c r="AR5" s="149">
        <f>F6+I6+L6+O6+R6+U6+X6+AA6+AD6+AG6+AJ6+AM6</f>
        <v>0</v>
      </c>
      <c r="AS5" s="149">
        <f>AQ5-AR5</f>
        <v>0</v>
      </c>
      <c r="AT5" s="154">
        <f>AN5*3+AO5*1</f>
        <v>0</v>
      </c>
      <c r="AU5" s="210">
        <f>RANK(AV5,$AV$5:$AV$27)</f>
        <v>1</v>
      </c>
      <c r="AV5" s="143">
        <f>AT5*10000+AS5*100+AQ5</f>
        <v>0</v>
      </c>
    </row>
    <row r="6" spans="1:48" ht="15" customHeight="1">
      <c r="A6" s="117"/>
      <c r="B6" s="160"/>
      <c r="C6" s="61"/>
      <c r="D6" s="4"/>
      <c r="E6" s="5"/>
      <c r="F6" s="6"/>
      <c r="G6" s="4"/>
      <c r="H6" s="5" t="s">
        <v>17</v>
      </c>
      <c r="I6" s="6"/>
      <c r="J6" s="4"/>
      <c r="K6" s="5" t="s">
        <v>17</v>
      </c>
      <c r="L6" s="6"/>
      <c r="M6" s="4"/>
      <c r="N6" s="5" t="s">
        <v>17</v>
      </c>
      <c r="O6" s="6"/>
      <c r="P6" s="4"/>
      <c r="Q6" s="5" t="s">
        <v>17</v>
      </c>
      <c r="R6" s="6"/>
      <c r="S6" s="4"/>
      <c r="T6" s="5" t="s">
        <v>17</v>
      </c>
      <c r="U6" s="6"/>
      <c r="V6" s="4"/>
      <c r="W6" s="5" t="s">
        <v>17</v>
      </c>
      <c r="X6" s="6"/>
      <c r="Y6" s="4"/>
      <c r="Z6" s="5" t="s">
        <v>17</v>
      </c>
      <c r="AA6" s="6"/>
      <c r="AB6" s="4"/>
      <c r="AC6" s="5" t="s">
        <v>17</v>
      </c>
      <c r="AD6" s="6"/>
      <c r="AE6" s="4"/>
      <c r="AF6" s="5" t="s">
        <v>17</v>
      </c>
      <c r="AG6" s="6"/>
      <c r="AH6" s="4"/>
      <c r="AI6" s="5" t="s">
        <v>17</v>
      </c>
      <c r="AJ6" s="6"/>
      <c r="AK6" s="4"/>
      <c r="AL6" s="5" t="s">
        <v>17</v>
      </c>
      <c r="AM6" s="85"/>
      <c r="AN6" s="213"/>
      <c r="AO6" s="207"/>
      <c r="AP6" s="207"/>
      <c r="AQ6" s="214"/>
      <c r="AR6" s="214"/>
      <c r="AS6" s="214"/>
      <c r="AT6" s="207"/>
      <c r="AU6" s="211"/>
      <c r="AV6" s="143"/>
    </row>
    <row r="7" spans="1:48" ht="15" customHeight="1">
      <c r="A7" s="120"/>
      <c r="B7" s="151"/>
      <c r="C7" s="62"/>
      <c r="D7" s="150"/>
      <c r="E7" s="151"/>
      <c r="F7" s="152"/>
      <c r="G7" s="150"/>
      <c r="H7" s="151"/>
      <c r="I7" s="152"/>
      <c r="J7" s="150"/>
      <c r="K7" s="151"/>
      <c r="L7" s="152"/>
      <c r="M7" s="150"/>
      <c r="N7" s="151"/>
      <c r="O7" s="152"/>
      <c r="P7" s="150"/>
      <c r="Q7" s="151"/>
      <c r="R7" s="152"/>
      <c r="S7" s="150"/>
      <c r="T7" s="151"/>
      <c r="U7" s="152"/>
      <c r="V7" s="150"/>
      <c r="W7" s="151"/>
      <c r="X7" s="152"/>
      <c r="Y7" s="150"/>
      <c r="Z7" s="151"/>
      <c r="AA7" s="152"/>
      <c r="AB7" s="150"/>
      <c r="AC7" s="151"/>
      <c r="AD7" s="152"/>
      <c r="AE7" s="150"/>
      <c r="AF7" s="151"/>
      <c r="AG7" s="152"/>
      <c r="AH7" s="150"/>
      <c r="AI7" s="151"/>
      <c r="AJ7" s="152"/>
      <c r="AK7" s="150"/>
      <c r="AL7" s="151"/>
      <c r="AM7" s="151"/>
      <c r="AN7" s="213">
        <f>COUNTIF(D7:AK7,D30)+COUNTIF(D7:AK7,M30)</f>
        <v>0</v>
      </c>
      <c r="AO7" s="207">
        <f>COUNTIF(D7:AK7,G30)</f>
        <v>0</v>
      </c>
      <c r="AP7" s="207">
        <f>COUNTIF(D7:AK7,J30)+COUNTIF(D7:AK7,P30)</f>
        <v>0</v>
      </c>
      <c r="AQ7" s="214">
        <f>D8+G8+J8+M8+P8+S8+V8+Y8+AB8+AE8+AH8+AK8</f>
        <v>0</v>
      </c>
      <c r="AR7" s="214">
        <f>F8+I8+L8+O8+R8+U8+X8+AA8+AD8+AG8+AJ8+AM8</f>
        <v>0</v>
      </c>
      <c r="AS7" s="214">
        <f>AQ7-AR7</f>
        <v>0</v>
      </c>
      <c r="AT7" s="207">
        <f>AN7*3+AO7*1</f>
        <v>0</v>
      </c>
      <c r="AU7" s="205">
        <f>RANK(AV7,$AV$5:$AV$27)</f>
        <v>1</v>
      </c>
      <c r="AV7" s="143">
        <f>AT7*10000+AS7*100+AQ7</f>
        <v>0</v>
      </c>
    </row>
    <row r="8" spans="1:48" ht="15" customHeight="1">
      <c r="A8" s="121"/>
      <c r="B8" s="161"/>
      <c r="C8" s="63"/>
      <c r="D8" s="4"/>
      <c r="E8" s="5" t="s">
        <v>17</v>
      </c>
      <c r="F8" s="6"/>
      <c r="G8" s="4"/>
      <c r="H8" s="5"/>
      <c r="I8" s="6"/>
      <c r="J8" s="4"/>
      <c r="K8" s="5" t="s">
        <v>17</v>
      </c>
      <c r="L8" s="6"/>
      <c r="M8" s="4"/>
      <c r="N8" s="5" t="s">
        <v>17</v>
      </c>
      <c r="O8" s="6"/>
      <c r="P8" s="4"/>
      <c r="Q8" s="5" t="s">
        <v>17</v>
      </c>
      <c r="R8" s="6"/>
      <c r="S8" s="4"/>
      <c r="T8" s="5" t="s">
        <v>17</v>
      </c>
      <c r="U8" s="6"/>
      <c r="V8" s="4"/>
      <c r="W8" s="5" t="s">
        <v>17</v>
      </c>
      <c r="X8" s="6"/>
      <c r="Y8" s="4"/>
      <c r="Z8" s="5" t="s">
        <v>17</v>
      </c>
      <c r="AA8" s="6"/>
      <c r="AB8" s="4"/>
      <c r="AC8" s="5" t="s">
        <v>17</v>
      </c>
      <c r="AD8" s="6"/>
      <c r="AE8" s="4"/>
      <c r="AF8" s="5" t="s">
        <v>17</v>
      </c>
      <c r="AG8" s="6"/>
      <c r="AH8" s="4"/>
      <c r="AI8" s="5" t="s">
        <v>17</v>
      </c>
      <c r="AJ8" s="6"/>
      <c r="AK8" s="4"/>
      <c r="AL8" s="5" t="s">
        <v>17</v>
      </c>
      <c r="AM8" s="85"/>
      <c r="AN8" s="213"/>
      <c r="AO8" s="207"/>
      <c r="AP8" s="207"/>
      <c r="AQ8" s="214"/>
      <c r="AR8" s="214"/>
      <c r="AS8" s="214"/>
      <c r="AT8" s="207"/>
      <c r="AU8" s="205"/>
      <c r="AV8" s="143"/>
    </row>
    <row r="9" spans="1:49" ht="15" customHeight="1">
      <c r="A9" s="117"/>
      <c r="B9" s="151"/>
      <c r="C9" s="59"/>
      <c r="D9" s="151"/>
      <c r="E9" s="151"/>
      <c r="F9" s="152"/>
      <c r="G9" s="150"/>
      <c r="H9" s="151"/>
      <c r="I9" s="152"/>
      <c r="J9" s="150"/>
      <c r="K9" s="151"/>
      <c r="L9" s="152"/>
      <c r="M9" s="150"/>
      <c r="N9" s="151"/>
      <c r="O9" s="152"/>
      <c r="P9" s="150"/>
      <c r="Q9" s="151"/>
      <c r="R9" s="152"/>
      <c r="S9" s="150"/>
      <c r="T9" s="151"/>
      <c r="U9" s="152"/>
      <c r="V9" s="150"/>
      <c r="W9" s="151"/>
      <c r="X9" s="152"/>
      <c r="Y9" s="150"/>
      <c r="Z9" s="151"/>
      <c r="AA9" s="152"/>
      <c r="AB9" s="150"/>
      <c r="AC9" s="151"/>
      <c r="AD9" s="152"/>
      <c r="AE9" s="150"/>
      <c r="AF9" s="151"/>
      <c r="AG9" s="152"/>
      <c r="AH9" s="150"/>
      <c r="AI9" s="151"/>
      <c r="AJ9" s="152"/>
      <c r="AK9" s="150"/>
      <c r="AL9" s="151"/>
      <c r="AM9" s="151"/>
      <c r="AN9" s="213">
        <f>COUNTIF(D9:AK9,D30)+COUNTIF(D9:AK9,M30)</f>
        <v>0</v>
      </c>
      <c r="AO9" s="207">
        <f>COUNTIF(D9:AK9,G30)</f>
        <v>0</v>
      </c>
      <c r="AP9" s="207">
        <f>COUNTIF(D9:AK9,J30)+COUNTIF(D9:AK9,P30)</f>
        <v>0</v>
      </c>
      <c r="AQ9" s="214">
        <f>D10+G10+J10+M10+P10+S10+V10+Y10+AB10+AE10+AH10+AK10</f>
        <v>0</v>
      </c>
      <c r="AR9" s="214">
        <f>F10+I10+L10+O10+R10+U10+X10+AA10+AD10+AG10+AJ10+AM10</f>
        <v>0</v>
      </c>
      <c r="AS9" s="214">
        <f>AQ9-AR9</f>
        <v>0</v>
      </c>
      <c r="AT9" s="207">
        <f>AN9*3+AO9*1</f>
        <v>0</v>
      </c>
      <c r="AU9" s="205">
        <f>RANK(AV9,$AV$5:$AV$27)</f>
        <v>1</v>
      </c>
      <c r="AV9" s="143">
        <f>AT9*10000+AS9*100+AQ9</f>
        <v>0</v>
      </c>
      <c r="AW9" s="145" t="s">
        <v>15</v>
      </c>
    </row>
    <row r="10" spans="1:49" ht="15" customHeight="1">
      <c r="A10" s="117"/>
      <c r="B10" s="161"/>
      <c r="C10" s="59"/>
      <c r="D10" s="4"/>
      <c r="E10" s="5" t="s">
        <v>17</v>
      </c>
      <c r="F10" s="6"/>
      <c r="G10" s="4"/>
      <c r="H10" s="5" t="s">
        <v>17</v>
      </c>
      <c r="I10" s="6"/>
      <c r="J10" s="4"/>
      <c r="K10" s="5"/>
      <c r="L10" s="6"/>
      <c r="M10" s="4"/>
      <c r="N10" s="5" t="s">
        <v>17</v>
      </c>
      <c r="O10" s="6"/>
      <c r="P10" s="4"/>
      <c r="Q10" s="5" t="s">
        <v>21</v>
      </c>
      <c r="R10" s="6"/>
      <c r="S10" s="4"/>
      <c r="T10" s="5" t="s">
        <v>21</v>
      </c>
      <c r="U10" s="6"/>
      <c r="V10" s="4"/>
      <c r="W10" s="5" t="s">
        <v>17</v>
      </c>
      <c r="X10" s="6"/>
      <c r="Y10" s="4"/>
      <c r="Z10" s="5" t="s">
        <v>17</v>
      </c>
      <c r="AA10" s="6"/>
      <c r="AB10" s="4"/>
      <c r="AC10" s="5" t="s">
        <v>17</v>
      </c>
      <c r="AD10" s="6"/>
      <c r="AE10" s="4"/>
      <c r="AF10" s="5" t="s">
        <v>17</v>
      </c>
      <c r="AG10" s="6"/>
      <c r="AH10" s="4"/>
      <c r="AI10" s="5" t="s">
        <v>17</v>
      </c>
      <c r="AJ10" s="6"/>
      <c r="AK10" s="4"/>
      <c r="AL10" s="5" t="s">
        <v>17</v>
      </c>
      <c r="AM10" s="85"/>
      <c r="AN10" s="213"/>
      <c r="AO10" s="207"/>
      <c r="AP10" s="207"/>
      <c r="AQ10" s="214"/>
      <c r="AR10" s="214"/>
      <c r="AS10" s="214"/>
      <c r="AT10" s="207"/>
      <c r="AU10" s="205"/>
      <c r="AV10" s="143"/>
      <c r="AW10" s="145"/>
    </row>
    <row r="11" spans="1:48" ht="15" customHeight="1">
      <c r="A11" s="120"/>
      <c r="B11" s="151"/>
      <c r="C11" s="62"/>
      <c r="D11" s="150"/>
      <c r="E11" s="151"/>
      <c r="F11" s="152"/>
      <c r="G11" s="150"/>
      <c r="H11" s="151"/>
      <c r="I11" s="152"/>
      <c r="J11" s="150"/>
      <c r="K11" s="151"/>
      <c r="L11" s="152"/>
      <c r="M11" s="150"/>
      <c r="N11" s="151"/>
      <c r="O11" s="152"/>
      <c r="P11" s="150"/>
      <c r="Q11" s="151"/>
      <c r="R11" s="152"/>
      <c r="S11" s="150"/>
      <c r="T11" s="151"/>
      <c r="U11" s="152"/>
      <c r="V11" s="150"/>
      <c r="W11" s="151"/>
      <c r="X11" s="152"/>
      <c r="Y11" s="150"/>
      <c r="Z11" s="151"/>
      <c r="AA11" s="152"/>
      <c r="AB11" s="150"/>
      <c r="AC11" s="151"/>
      <c r="AD11" s="152"/>
      <c r="AE11" s="150"/>
      <c r="AF11" s="151"/>
      <c r="AG11" s="152"/>
      <c r="AH11" s="150"/>
      <c r="AI11" s="151"/>
      <c r="AJ11" s="152"/>
      <c r="AK11" s="150"/>
      <c r="AL11" s="151"/>
      <c r="AM11" s="151"/>
      <c r="AN11" s="213">
        <f>COUNTIF(D11:AK11,D30)+COUNTIF(D11:AK11,M30)</f>
        <v>0</v>
      </c>
      <c r="AO11" s="207">
        <f>COUNTIF(D11:AK11,G30)</f>
        <v>0</v>
      </c>
      <c r="AP11" s="207">
        <f>COUNTIF(D11:AK11,J30)+COUNTIF(D11:AK11,P30)</f>
        <v>0</v>
      </c>
      <c r="AQ11" s="214">
        <f>D12+G12+J12+M12+P12+S12+V12+Y12+AB12+AE12+AH12+AK12</f>
        <v>0</v>
      </c>
      <c r="AR11" s="214">
        <f>F12+I12+L12+O12+R12+U12+X12+AA12+AD12+AG12+AJ12+AM12</f>
        <v>0</v>
      </c>
      <c r="AS11" s="214">
        <f>AQ11-AR11</f>
        <v>0</v>
      </c>
      <c r="AT11" s="207">
        <f>AN11*3+AO11*1</f>
        <v>0</v>
      </c>
      <c r="AU11" s="205">
        <f>RANK(AV11,$AV$5:$AV$27)</f>
        <v>1</v>
      </c>
      <c r="AV11" s="143">
        <f>AT11*10000+AS11*100+AQ11</f>
        <v>0</v>
      </c>
    </row>
    <row r="12" spans="1:48" ht="15" customHeight="1">
      <c r="A12" s="121"/>
      <c r="B12" s="161"/>
      <c r="C12" s="63"/>
      <c r="D12" s="4"/>
      <c r="E12" s="5" t="s">
        <v>17</v>
      </c>
      <c r="F12" s="6"/>
      <c r="G12" s="4"/>
      <c r="H12" s="5" t="s">
        <v>17</v>
      </c>
      <c r="I12" s="6"/>
      <c r="J12" s="4"/>
      <c r="K12" s="5" t="s">
        <v>17</v>
      </c>
      <c r="L12" s="6"/>
      <c r="M12" s="4"/>
      <c r="N12" s="5"/>
      <c r="O12" s="6"/>
      <c r="P12" s="4"/>
      <c r="Q12" s="5" t="s">
        <v>17</v>
      </c>
      <c r="R12" s="6"/>
      <c r="S12" s="4"/>
      <c r="T12" s="5" t="s">
        <v>17</v>
      </c>
      <c r="U12" s="6"/>
      <c r="V12" s="4"/>
      <c r="W12" s="5" t="s">
        <v>17</v>
      </c>
      <c r="X12" s="6"/>
      <c r="Y12" s="4"/>
      <c r="Z12" s="5" t="s">
        <v>17</v>
      </c>
      <c r="AA12" s="6"/>
      <c r="AB12" s="4"/>
      <c r="AC12" s="5" t="s">
        <v>17</v>
      </c>
      <c r="AD12" s="6"/>
      <c r="AE12" s="4"/>
      <c r="AF12" s="5" t="s">
        <v>17</v>
      </c>
      <c r="AG12" s="6"/>
      <c r="AH12" s="4"/>
      <c r="AI12" s="5" t="s">
        <v>21</v>
      </c>
      <c r="AJ12" s="6"/>
      <c r="AK12" s="4"/>
      <c r="AL12" s="5" t="s">
        <v>17</v>
      </c>
      <c r="AM12" s="85"/>
      <c r="AN12" s="213"/>
      <c r="AO12" s="207"/>
      <c r="AP12" s="207"/>
      <c r="AQ12" s="214"/>
      <c r="AR12" s="214"/>
      <c r="AS12" s="214"/>
      <c r="AT12" s="207"/>
      <c r="AU12" s="205"/>
      <c r="AV12" s="143"/>
    </row>
    <row r="13" spans="1:48" ht="15" customHeight="1">
      <c r="A13" s="117"/>
      <c r="B13" s="159"/>
      <c r="C13" s="59"/>
      <c r="D13" s="150"/>
      <c r="E13" s="151"/>
      <c r="F13" s="152"/>
      <c r="G13" s="150"/>
      <c r="H13" s="151"/>
      <c r="I13" s="152"/>
      <c r="J13" s="150"/>
      <c r="K13" s="151"/>
      <c r="L13" s="152"/>
      <c r="M13" s="150"/>
      <c r="N13" s="151"/>
      <c r="O13" s="152"/>
      <c r="P13" s="150"/>
      <c r="Q13" s="151"/>
      <c r="R13" s="152"/>
      <c r="S13" s="150"/>
      <c r="T13" s="151"/>
      <c r="U13" s="152"/>
      <c r="V13" s="150"/>
      <c r="W13" s="151"/>
      <c r="X13" s="152"/>
      <c r="Y13" s="150"/>
      <c r="Z13" s="151"/>
      <c r="AA13" s="152"/>
      <c r="AB13" s="150"/>
      <c r="AC13" s="151"/>
      <c r="AD13" s="152"/>
      <c r="AE13" s="150"/>
      <c r="AF13" s="151"/>
      <c r="AG13" s="152"/>
      <c r="AH13" s="150"/>
      <c r="AI13" s="151"/>
      <c r="AJ13" s="152"/>
      <c r="AK13" s="150"/>
      <c r="AL13" s="151"/>
      <c r="AM13" s="151"/>
      <c r="AN13" s="213">
        <f>COUNTIF(D13:AK13,D30)+COUNTIF(D13:AK13,M30)</f>
        <v>0</v>
      </c>
      <c r="AO13" s="207">
        <f>COUNTIF(D13:AK13,G30)</f>
        <v>0</v>
      </c>
      <c r="AP13" s="207">
        <f>COUNTIF(D13:AK13,J30)+COUNTIF(D13:AK13,P30)</f>
        <v>0</v>
      </c>
      <c r="AQ13" s="214">
        <f>D14+G14+J14+M14+P14+S14+V14+Y14+AB14+AE14+AH14+AK14</f>
        <v>0</v>
      </c>
      <c r="AR13" s="214">
        <f>F14+I14+L14+O14+R14+U14+X14+AA14+AD14+AG14+AJ14+AM14</f>
        <v>0</v>
      </c>
      <c r="AS13" s="214">
        <f>AQ13-AR13</f>
        <v>0</v>
      </c>
      <c r="AT13" s="207">
        <f>AN13*3+AO13*1</f>
        <v>0</v>
      </c>
      <c r="AU13" s="205">
        <f>RANK(AV13,$AV$5:$AV$27)</f>
        <v>1</v>
      </c>
      <c r="AV13" s="143">
        <f>AT13*10000+AS13*100+AQ13</f>
        <v>0</v>
      </c>
    </row>
    <row r="14" spans="1:48" ht="15" customHeight="1">
      <c r="A14" s="117"/>
      <c r="B14" s="160"/>
      <c r="C14" s="59"/>
      <c r="D14" s="4"/>
      <c r="E14" s="5" t="s">
        <v>17</v>
      </c>
      <c r="F14" s="6"/>
      <c r="G14" s="4"/>
      <c r="H14" s="5" t="s">
        <v>17</v>
      </c>
      <c r="I14" s="6"/>
      <c r="J14" s="4"/>
      <c r="K14" s="5" t="s">
        <v>17</v>
      </c>
      <c r="L14" s="6"/>
      <c r="M14" s="4"/>
      <c r="N14" s="5" t="s">
        <v>17</v>
      </c>
      <c r="O14" s="6"/>
      <c r="P14" s="4"/>
      <c r="Q14" s="5"/>
      <c r="R14" s="6"/>
      <c r="S14" s="4"/>
      <c r="T14" s="5" t="s">
        <v>17</v>
      </c>
      <c r="U14" s="6"/>
      <c r="V14" s="4"/>
      <c r="W14" s="5" t="s">
        <v>17</v>
      </c>
      <c r="X14" s="6"/>
      <c r="Y14" s="4"/>
      <c r="Z14" s="5" t="s">
        <v>17</v>
      </c>
      <c r="AA14" s="6"/>
      <c r="AB14" s="4"/>
      <c r="AC14" s="5" t="s">
        <v>17</v>
      </c>
      <c r="AD14" s="6"/>
      <c r="AE14" s="4"/>
      <c r="AF14" s="5" t="s">
        <v>21</v>
      </c>
      <c r="AG14" s="6"/>
      <c r="AH14" s="4"/>
      <c r="AI14" s="5" t="s">
        <v>21</v>
      </c>
      <c r="AJ14" s="6"/>
      <c r="AK14" s="4"/>
      <c r="AL14" s="5" t="s">
        <v>17</v>
      </c>
      <c r="AM14" s="85"/>
      <c r="AN14" s="213"/>
      <c r="AO14" s="207"/>
      <c r="AP14" s="207"/>
      <c r="AQ14" s="214"/>
      <c r="AR14" s="214"/>
      <c r="AS14" s="214"/>
      <c r="AT14" s="207"/>
      <c r="AU14" s="205"/>
      <c r="AV14" s="143"/>
    </row>
    <row r="15" spans="1:48" ht="15" customHeight="1">
      <c r="A15" s="16"/>
      <c r="B15" s="204"/>
      <c r="C15" s="62"/>
      <c r="D15" s="150"/>
      <c r="E15" s="151"/>
      <c r="F15" s="152"/>
      <c r="G15" s="150"/>
      <c r="H15" s="151"/>
      <c r="I15" s="152"/>
      <c r="J15" s="150"/>
      <c r="K15" s="151"/>
      <c r="L15" s="152"/>
      <c r="M15" s="150"/>
      <c r="N15" s="151"/>
      <c r="O15" s="152"/>
      <c r="P15" s="150"/>
      <c r="Q15" s="151"/>
      <c r="R15" s="152"/>
      <c r="S15" s="150"/>
      <c r="T15" s="151"/>
      <c r="U15" s="152"/>
      <c r="V15" s="150"/>
      <c r="W15" s="151"/>
      <c r="X15" s="152"/>
      <c r="Y15" s="150"/>
      <c r="Z15" s="151"/>
      <c r="AA15" s="152"/>
      <c r="AB15" s="150"/>
      <c r="AC15" s="151"/>
      <c r="AD15" s="152"/>
      <c r="AE15" s="150"/>
      <c r="AF15" s="151"/>
      <c r="AG15" s="152"/>
      <c r="AH15" s="150"/>
      <c r="AI15" s="151"/>
      <c r="AJ15" s="152"/>
      <c r="AK15" s="150"/>
      <c r="AL15" s="151"/>
      <c r="AM15" s="151"/>
      <c r="AN15" s="213">
        <f>COUNTIF(D15:AK15,D30)+COUNTIF(D15:AK15,M30)</f>
        <v>0</v>
      </c>
      <c r="AO15" s="207">
        <f>COUNTIF(D15:AK15,G30)</f>
        <v>0</v>
      </c>
      <c r="AP15" s="207">
        <f>COUNTIF(D15:AK15,J30)+COUNTIF(D15:AK15,P30)</f>
        <v>0</v>
      </c>
      <c r="AQ15" s="214">
        <f>D16+G16+J16+M16+P16+S16+V16+Y16+AB16+AE16+AH16+AK16</f>
        <v>0</v>
      </c>
      <c r="AR15" s="214">
        <f>F16+I16+L16+O16+R16+U16+X16+AA16+AD16+AG16+AJ16+AM16</f>
        <v>0</v>
      </c>
      <c r="AS15" s="214">
        <f>AQ15-AR15</f>
        <v>0</v>
      </c>
      <c r="AT15" s="207">
        <f>AN15*3+AO15*1</f>
        <v>0</v>
      </c>
      <c r="AU15" s="205">
        <f>RANK(AV15,$AV$5:$AV$27)</f>
        <v>1</v>
      </c>
      <c r="AV15" s="143">
        <f>AT15*10000+AS15*100+AQ15</f>
        <v>0</v>
      </c>
    </row>
    <row r="16" spans="1:48" ht="15" customHeight="1">
      <c r="A16" s="17"/>
      <c r="B16" s="204"/>
      <c r="C16" s="63"/>
      <c r="D16" s="4"/>
      <c r="E16" s="5" t="s">
        <v>17</v>
      </c>
      <c r="F16" s="6"/>
      <c r="G16" s="4"/>
      <c r="H16" s="5" t="s">
        <v>17</v>
      </c>
      <c r="I16" s="6"/>
      <c r="J16" s="4"/>
      <c r="K16" s="5" t="s">
        <v>17</v>
      </c>
      <c r="L16" s="6"/>
      <c r="M16" s="4"/>
      <c r="N16" s="5" t="s">
        <v>17</v>
      </c>
      <c r="O16" s="6"/>
      <c r="P16" s="4"/>
      <c r="Q16" s="5" t="s">
        <v>17</v>
      </c>
      <c r="R16" s="6"/>
      <c r="S16" s="4"/>
      <c r="T16" s="5"/>
      <c r="U16" s="6"/>
      <c r="V16" s="4"/>
      <c r="W16" s="5" t="s">
        <v>17</v>
      </c>
      <c r="X16" s="6"/>
      <c r="Y16" s="4"/>
      <c r="Z16" s="5" t="s">
        <v>17</v>
      </c>
      <c r="AA16" s="6"/>
      <c r="AB16" s="4"/>
      <c r="AC16" s="5" t="s">
        <v>17</v>
      </c>
      <c r="AD16" s="6"/>
      <c r="AE16" s="4"/>
      <c r="AF16" s="5" t="s">
        <v>21</v>
      </c>
      <c r="AG16" s="6"/>
      <c r="AH16" s="4"/>
      <c r="AI16" s="5" t="s">
        <v>21</v>
      </c>
      <c r="AJ16" s="6"/>
      <c r="AK16" s="4"/>
      <c r="AL16" s="5" t="s">
        <v>17</v>
      </c>
      <c r="AM16" s="85"/>
      <c r="AN16" s="213"/>
      <c r="AO16" s="207"/>
      <c r="AP16" s="207"/>
      <c r="AQ16" s="214"/>
      <c r="AR16" s="214"/>
      <c r="AS16" s="214"/>
      <c r="AT16" s="207"/>
      <c r="AU16" s="205"/>
      <c r="AV16" s="143"/>
    </row>
    <row r="17" spans="1:48" ht="15" customHeight="1">
      <c r="A17" s="16"/>
      <c r="B17" s="159"/>
      <c r="C17" s="62"/>
      <c r="D17" s="150"/>
      <c r="E17" s="151"/>
      <c r="F17" s="152"/>
      <c r="G17" s="150"/>
      <c r="H17" s="151"/>
      <c r="I17" s="152"/>
      <c r="J17" s="150"/>
      <c r="K17" s="151"/>
      <c r="L17" s="152"/>
      <c r="M17" s="150"/>
      <c r="N17" s="151"/>
      <c r="O17" s="152"/>
      <c r="P17" s="150"/>
      <c r="Q17" s="151"/>
      <c r="R17" s="152"/>
      <c r="S17" s="150"/>
      <c r="T17" s="151"/>
      <c r="U17" s="152"/>
      <c r="V17" s="150"/>
      <c r="W17" s="151"/>
      <c r="X17" s="152"/>
      <c r="Y17" s="150"/>
      <c r="Z17" s="151"/>
      <c r="AA17" s="152"/>
      <c r="AB17" s="150"/>
      <c r="AC17" s="151"/>
      <c r="AD17" s="152"/>
      <c r="AE17" s="150"/>
      <c r="AF17" s="151"/>
      <c r="AG17" s="152"/>
      <c r="AH17" s="150"/>
      <c r="AI17" s="151"/>
      <c r="AJ17" s="152"/>
      <c r="AK17" s="150"/>
      <c r="AL17" s="151"/>
      <c r="AM17" s="151"/>
      <c r="AN17" s="213">
        <f>COUNTIF(D17:AK17,D30)+COUNTIF(D17:AK17,M30)</f>
        <v>0</v>
      </c>
      <c r="AO17" s="207">
        <f>COUNTIF(D17:AK17,G30)</f>
        <v>0</v>
      </c>
      <c r="AP17" s="207">
        <f>COUNTIF(D17:AK17,J30)+COUNTIF(D17:AK17,P30)</f>
        <v>0</v>
      </c>
      <c r="AQ17" s="214">
        <f>D18+G18+J18+M18+P18+S18+V18+Y18+AB18+AE18+AH18+AK18</f>
        <v>0</v>
      </c>
      <c r="AR17" s="214">
        <f>F18+I18+L18+O18+R18+U18+X18+AA18+AD18+AG18+AJ18+AM18</f>
        <v>0</v>
      </c>
      <c r="AS17" s="214">
        <f>AQ17-AR17</f>
        <v>0</v>
      </c>
      <c r="AT17" s="207">
        <f>AN17*3+AO17*1</f>
        <v>0</v>
      </c>
      <c r="AU17" s="205">
        <f>RANK(AV17,$AV$5:$AV$27)</f>
        <v>1</v>
      </c>
      <c r="AV17" s="143">
        <f>AT17*10000+AS17*100+AQ17</f>
        <v>0</v>
      </c>
    </row>
    <row r="18" spans="1:48" ht="15" customHeight="1">
      <c r="A18" s="17"/>
      <c r="B18" s="160"/>
      <c r="C18" s="63"/>
      <c r="D18" s="4"/>
      <c r="E18" s="5" t="s">
        <v>17</v>
      </c>
      <c r="F18" s="6"/>
      <c r="G18" s="4"/>
      <c r="H18" s="5" t="s">
        <v>17</v>
      </c>
      <c r="I18" s="6"/>
      <c r="J18" s="4"/>
      <c r="K18" s="5" t="s">
        <v>17</v>
      </c>
      <c r="L18" s="6"/>
      <c r="M18" s="4"/>
      <c r="N18" s="5" t="s">
        <v>17</v>
      </c>
      <c r="O18" s="6"/>
      <c r="P18" s="4"/>
      <c r="Q18" s="5" t="s">
        <v>17</v>
      </c>
      <c r="R18" s="6"/>
      <c r="S18" s="4"/>
      <c r="T18" s="5" t="s">
        <v>17</v>
      </c>
      <c r="U18" s="6"/>
      <c r="V18" s="4"/>
      <c r="W18" s="5"/>
      <c r="X18" s="6"/>
      <c r="Y18" s="4"/>
      <c r="Z18" s="5" t="s">
        <v>17</v>
      </c>
      <c r="AA18" s="6"/>
      <c r="AB18" s="4"/>
      <c r="AC18" s="5" t="s">
        <v>21</v>
      </c>
      <c r="AD18" s="6"/>
      <c r="AE18" s="4"/>
      <c r="AF18" s="5" t="s">
        <v>21</v>
      </c>
      <c r="AG18" s="6"/>
      <c r="AH18" s="4"/>
      <c r="AI18" s="5" t="s">
        <v>21</v>
      </c>
      <c r="AJ18" s="6"/>
      <c r="AK18" s="4"/>
      <c r="AL18" s="5" t="s">
        <v>17</v>
      </c>
      <c r="AM18" s="85"/>
      <c r="AN18" s="213"/>
      <c r="AO18" s="207"/>
      <c r="AP18" s="207"/>
      <c r="AQ18" s="214"/>
      <c r="AR18" s="214"/>
      <c r="AS18" s="214"/>
      <c r="AT18" s="207"/>
      <c r="AU18" s="205"/>
      <c r="AV18" s="143"/>
    </row>
    <row r="19" spans="1:48" ht="15" customHeight="1">
      <c r="A19" s="18"/>
      <c r="B19" s="159"/>
      <c r="C19" s="61"/>
      <c r="D19" s="150"/>
      <c r="E19" s="151"/>
      <c r="F19" s="152"/>
      <c r="G19" s="150"/>
      <c r="H19" s="151"/>
      <c r="I19" s="152"/>
      <c r="J19" s="150"/>
      <c r="K19" s="151"/>
      <c r="L19" s="152"/>
      <c r="M19" s="150"/>
      <c r="N19" s="151"/>
      <c r="O19" s="152"/>
      <c r="P19" s="150"/>
      <c r="Q19" s="151"/>
      <c r="R19" s="152"/>
      <c r="S19" s="150"/>
      <c r="T19" s="151"/>
      <c r="U19" s="152"/>
      <c r="V19" s="150"/>
      <c r="W19" s="151"/>
      <c r="X19" s="152"/>
      <c r="Y19" s="150"/>
      <c r="Z19" s="151"/>
      <c r="AA19" s="152"/>
      <c r="AB19" s="150"/>
      <c r="AC19" s="151"/>
      <c r="AD19" s="152"/>
      <c r="AE19" s="150"/>
      <c r="AF19" s="151"/>
      <c r="AG19" s="152"/>
      <c r="AH19" s="150"/>
      <c r="AI19" s="151"/>
      <c r="AJ19" s="152"/>
      <c r="AK19" s="150"/>
      <c r="AL19" s="151"/>
      <c r="AM19" s="151"/>
      <c r="AN19" s="213">
        <f>COUNTIF(D19:AK19,D30)+COUNTIF(D19:AK19,M30)</f>
        <v>0</v>
      </c>
      <c r="AO19" s="207">
        <f>COUNTIF(D19:AK19,G30)</f>
        <v>0</v>
      </c>
      <c r="AP19" s="207">
        <f>COUNTIF(D19:AK19,J30)+COUNTIF(D19:AK19,P30)</f>
        <v>0</v>
      </c>
      <c r="AQ19" s="214">
        <f>D20+G20+J20+M20+P20+S20+V20+Y20+AB20+AE20+AH20+AK20</f>
        <v>0</v>
      </c>
      <c r="AR19" s="214">
        <f>F20+I20+L20+O20+R20+U20+X20+AA20+AD20+AG20+AJ20+AM20</f>
        <v>0</v>
      </c>
      <c r="AS19" s="214">
        <f>AQ19-AR19</f>
        <v>0</v>
      </c>
      <c r="AT19" s="207">
        <f>AN19*3+AO19*1</f>
        <v>0</v>
      </c>
      <c r="AU19" s="205">
        <f>RANK(AV19,$AV$5:$AV$27)</f>
        <v>1</v>
      </c>
      <c r="AV19" s="143">
        <f>AT19*10000+AS19*100+AQ19</f>
        <v>0</v>
      </c>
    </row>
    <row r="20" spans="1:48" ht="15" customHeight="1">
      <c r="A20" s="18"/>
      <c r="B20" s="160"/>
      <c r="C20" s="61"/>
      <c r="D20" s="4"/>
      <c r="E20" s="5" t="s">
        <v>17</v>
      </c>
      <c r="F20" s="6"/>
      <c r="G20" s="4"/>
      <c r="H20" s="5" t="s">
        <v>17</v>
      </c>
      <c r="I20" s="6"/>
      <c r="J20" s="4"/>
      <c r="K20" s="5" t="s">
        <v>17</v>
      </c>
      <c r="L20" s="6"/>
      <c r="M20" s="4"/>
      <c r="N20" s="5" t="s">
        <v>17</v>
      </c>
      <c r="O20" s="6"/>
      <c r="P20" s="4"/>
      <c r="Q20" s="5" t="s">
        <v>17</v>
      </c>
      <c r="R20" s="6"/>
      <c r="S20" s="4"/>
      <c r="T20" s="5" t="s">
        <v>17</v>
      </c>
      <c r="U20" s="6"/>
      <c r="V20" s="4"/>
      <c r="W20" s="5" t="s">
        <v>17</v>
      </c>
      <c r="X20" s="6"/>
      <c r="Y20" s="4"/>
      <c r="Z20" s="5"/>
      <c r="AA20" s="6"/>
      <c r="AB20" s="4"/>
      <c r="AC20" s="5" t="s">
        <v>21</v>
      </c>
      <c r="AD20" s="6"/>
      <c r="AE20" s="4"/>
      <c r="AF20" s="5" t="s">
        <v>21</v>
      </c>
      <c r="AG20" s="6"/>
      <c r="AH20" s="4"/>
      <c r="AI20" s="5" t="s">
        <v>21</v>
      </c>
      <c r="AJ20" s="6"/>
      <c r="AK20" s="4"/>
      <c r="AL20" s="5" t="s">
        <v>17</v>
      </c>
      <c r="AM20" s="85"/>
      <c r="AN20" s="213"/>
      <c r="AO20" s="207"/>
      <c r="AP20" s="207"/>
      <c r="AQ20" s="214"/>
      <c r="AR20" s="214"/>
      <c r="AS20" s="214"/>
      <c r="AT20" s="207"/>
      <c r="AU20" s="205"/>
      <c r="AV20" s="143"/>
    </row>
    <row r="21" spans="1:48" ht="15" customHeight="1">
      <c r="A21" s="16"/>
      <c r="B21" s="159"/>
      <c r="C21" s="51"/>
      <c r="D21" s="150"/>
      <c r="E21" s="151"/>
      <c r="F21" s="152"/>
      <c r="G21" s="150"/>
      <c r="H21" s="151"/>
      <c r="I21" s="152"/>
      <c r="J21" s="150"/>
      <c r="K21" s="151"/>
      <c r="L21" s="152"/>
      <c r="M21" s="150"/>
      <c r="N21" s="151"/>
      <c r="O21" s="152"/>
      <c r="P21" s="150"/>
      <c r="Q21" s="151"/>
      <c r="R21" s="152"/>
      <c r="S21" s="150"/>
      <c r="T21" s="151"/>
      <c r="U21" s="152"/>
      <c r="V21" s="150"/>
      <c r="W21" s="151"/>
      <c r="X21" s="152"/>
      <c r="Y21" s="150"/>
      <c r="Z21" s="151"/>
      <c r="AA21" s="152"/>
      <c r="AB21" s="150"/>
      <c r="AC21" s="151"/>
      <c r="AD21" s="152"/>
      <c r="AE21" s="150"/>
      <c r="AF21" s="151"/>
      <c r="AG21" s="152"/>
      <c r="AH21" s="150"/>
      <c r="AI21" s="151"/>
      <c r="AJ21" s="152"/>
      <c r="AK21" s="150"/>
      <c r="AL21" s="151"/>
      <c r="AM21" s="151"/>
      <c r="AN21" s="213">
        <f>COUNTIF(D21:AK21,D30)+COUNTIF(D21:AK21,M30)</f>
        <v>0</v>
      </c>
      <c r="AO21" s="207">
        <f>COUNTIF(D21:AK21,G30)</f>
        <v>0</v>
      </c>
      <c r="AP21" s="207">
        <f>COUNTIF(D21:AK21,J30)+COUNTIF(D21:AK21,P30)</f>
        <v>0</v>
      </c>
      <c r="AQ21" s="214">
        <f>D22+G22+J22+M22+P22+S22+V22+Y22+AB22+AE22+AH22+AK22</f>
        <v>0</v>
      </c>
      <c r="AR21" s="214">
        <f>F22+I22+L22+O22+R22+U22+X22+AA22+AD22+AG22+AJ22+AM22</f>
        <v>0</v>
      </c>
      <c r="AS21" s="214">
        <f>AQ21-AR21</f>
        <v>0</v>
      </c>
      <c r="AT21" s="207">
        <f>AN21*3+AO21*1</f>
        <v>0</v>
      </c>
      <c r="AU21" s="205">
        <f>RANK(AV21,$AV$5:$AV$27)</f>
        <v>1</v>
      </c>
      <c r="AV21" s="143">
        <f>AT21*10000+AS21*100+AQ21</f>
        <v>0</v>
      </c>
    </row>
    <row r="22" spans="1:48" ht="15" customHeight="1">
      <c r="A22" s="17"/>
      <c r="B22" s="160"/>
      <c r="C22" s="60"/>
      <c r="D22" s="4"/>
      <c r="E22" s="5" t="s">
        <v>17</v>
      </c>
      <c r="F22" s="6"/>
      <c r="G22" s="4"/>
      <c r="H22" s="5" t="s">
        <v>17</v>
      </c>
      <c r="I22" s="6"/>
      <c r="J22" s="4"/>
      <c r="K22" s="5" t="s">
        <v>17</v>
      </c>
      <c r="L22" s="6"/>
      <c r="M22" s="4"/>
      <c r="N22" s="5" t="s">
        <v>17</v>
      </c>
      <c r="O22" s="6"/>
      <c r="P22" s="4"/>
      <c r="Q22" s="5" t="s">
        <v>17</v>
      </c>
      <c r="R22" s="6"/>
      <c r="S22" s="4"/>
      <c r="T22" s="5" t="s">
        <v>17</v>
      </c>
      <c r="U22" s="6"/>
      <c r="V22" s="4"/>
      <c r="W22" s="5" t="s">
        <v>21</v>
      </c>
      <c r="X22" s="6"/>
      <c r="Y22" s="4"/>
      <c r="Z22" s="5" t="s">
        <v>17</v>
      </c>
      <c r="AA22" s="6"/>
      <c r="AB22" s="4"/>
      <c r="AC22" s="5"/>
      <c r="AD22" s="6"/>
      <c r="AE22" s="4"/>
      <c r="AF22" s="5" t="s">
        <v>17</v>
      </c>
      <c r="AG22" s="6"/>
      <c r="AH22" s="4"/>
      <c r="AI22" s="5" t="s">
        <v>21</v>
      </c>
      <c r="AJ22" s="6"/>
      <c r="AK22" s="4"/>
      <c r="AL22" s="5" t="s">
        <v>21</v>
      </c>
      <c r="AM22" s="85"/>
      <c r="AN22" s="213"/>
      <c r="AO22" s="207"/>
      <c r="AP22" s="207"/>
      <c r="AQ22" s="214"/>
      <c r="AR22" s="214"/>
      <c r="AS22" s="214"/>
      <c r="AT22" s="207"/>
      <c r="AU22" s="205"/>
      <c r="AV22" s="143"/>
    </row>
    <row r="23" spans="1:48" ht="15" customHeight="1">
      <c r="A23" s="18"/>
      <c r="B23" s="151"/>
      <c r="C23" s="59"/>
      <c r="D23" s="150"/>
      <c r="E23" s="151"/>
      <c r="F23" s="152"/>
      <c r="G23" s="150"/>
      <c r="H23" s="151"/>
      <c r="I23" s="152"/>
      <c r="J23" s="150"/>
      <c r="K23" s="151"/>
      <c r="L23" s="152"/>
      <c r="M23" s="150"/>
      <c r="N23" s="151"/>
      <c r="O23" s="152"/>
      <c r="P23" s="150"/>
      <c r="Q23" s="151"/>
      <c r="R23" s="152"/>
      <c r="S23" s="150"/>
      <c r="T23" s="151"/>
      <c r="U23" s="152"/>
      <c r="V23" s="150"/>
      <c r="W23" s="151"/>
      <c r="X23" s="152"/>
      <c r="Y23" s="150"/>
      <c r="Z23" s="151"/>
      <c r="AA23" s="152"/>
      <c r="AB23" s="150"/>
      <c r="AC23" s="151"/>
      <c r="AD23" s="152"/>
      <c r="AE23" s="150"/>
      <c r="AF23" s="151"/>
      <c r="AG23" s="152"/>
      <c r="AH23" s="150"/>
      <c r="AI23" s="151"/>
      <c r="AJ23" s="152"/>
      <c r="AK23" s="150"/>
      <c r="AL23" s="151"/>
      <c r="AM23" s="151"/>
      <c r="AN23" s="213">
        <f>COUNTIF(D23:AK23,D30)+COUNTIF(D23:AK23,M30)</f>
        <v>0</v>
      </c>
      <c r="AO23" s="207">
        <f>COUNTIF(D23:AK23,G30)</f>
        <v>0</v>
      </c>
      <c r="AP23" s="207">
        <f>COUNTIF(D23:AK23,J30)+COUNTIF(D23:AK23,P30)</f>
        <v>0</v>
      </c>
      <c r="AQ23" s="214">
        <f>D24+G24+J24+M24+P24+S24+V24+Y24+AB24+AE24+AH24+AK24</f>
        <v>0</v>
      </c>
      <c r="AR23" s="214">
        <f>F24+I24+L24+O24+R24+U24+X24+AA24+AD24+AG24+AJ24+AM24</f>
        <v>0</v>
      </c>
      <c r="AS23" s="214">
        <f>AQ23-AR23</f>
        <v>0</v>
      </c>
      <c r="AT23" s="207">
        <f>AN23*3+AO23*1</f>
        <v>0</v>
      </c>
      <c r="AU23" s="205">
        <f>RANK(AV23,$AV$5:$AV$27)</f>
        <v>1</v>
      </c>
      <c r="AV23" s="143">
        <f>AT23*10000+AS23*100+AQ23</f>
        <v>0</v>
      </c>
    </row>
    <row r="24" spans="1:48" ht="15" customHeight="1">
      <c r="A24" s="17"/>
      <c r="B24" s="161"/>
      <c r="C24" s="60"/>
      <c r="D24" s="4"/>
      <c r="E24" s="5"/>
      <c r="F24" s="6"/>
      <c r="G24" s="4"/>
      <c r="H24" s="5" t="s">
        <v>21</v>
      </c>
      <c r="I24" s="6"/>
      <c r="J24" s="4"/>
      <c r="K24" s="5" t="s">
        <v>21</v>
      </c>
      <c r="L24" s="6"/>
      <c r="M24" s="4"/>
      <c r="N24" s="5" t="s">
        <v>17</v>
      </c>
      <c r="O24" s="6"/>
      <c r="P24" s="4"/>
      <c r="Q24" s="5" t="s">
        <v>21</v>
      </c>
      <c r="R24" s="6"/>
      <c r="S24" s="4"/>
      <c r="T24" s="5" t="s">
        <v>21</v>
      </c>
      <c r="U24" s="6"/>
      <c r="V24" s="4"/>
      <c r="W24" s="5" t="s">
        <v>21</v>
      </c>
      <c r="X24" s="6"/>
      <c r="Y24" s="4"/>
      <c r="Z24" s="5" t="s">
        <v>21</v>
      </c>
      <c r="AA24" s="6"/>
      <c r="AB24" s="4"/>
      <c r="AC24" s="5" t="s">
        <v>17</v>
      </c>
      <c r="AD24" s="6"/>
      <c r="AE24" s="4"/>
      <c r="AF24" s="5"/>
      <c r="AG24" s="6"/>
      <c r="AH24" s="4"/>
      <c r="AI24" s="5" t="s">
        <v>21</v>
      </c>
      <c r="AJ24" s="6"/>
      <c r="AK24" s="4"/>
      <c r="AL24" s="5" t="s">
        <v>21</v>
      </c>
      <c r="AM24" s="85"/>
      <c r="AN24" s="213"/>
      <c r="AO24" s="207"/>
      <c r="AP24" s="207"/>
      <c r="AQ24" s="214"/>
      <c r="AR24" s="214"/>
      <c r="AS24" s="214"/>
      <c r="AT24" s="207"/>
      <c r="AU24" s="205"/>
      <c r="AV24" s="143"/>
    </row>
    <row r="25" spans="1:48" ht="15" customHeight="1">
      <c r="A25" s="18"/>
      <c r="B25" s="151"/>
      <c r="C25" s="59"/>
      <c r="D25" s="151"/>
      <c r="E25" s="151"/>
      <c r="F25" s="152"/>
      <c r="G25" s="150"/>
      <c r="H25" s="151"/>
      <c r="I25" s="152"/>
      <c r="J25" s="150"/>
      <c r="K25" s="151"/>
      <c r="L25" s="152"/>
      <c r="M25" s="150"/>
      <c r="N25" s="151"/>
      <c r="O25" s="152"/>
      <c r="P25" s="150"/>
      <c r="Q25" s="151"/>
      <c r="R25" s="152"/>
      <c r="S25" s="150"/>
      <c r="T25" s="151"/>
      <c r="U25" s="152"/>
      <c r="V25" s="150"/>
      <c r="W25" s="151"/>
      <c r="X25" s="152"/>
      <c r="Y25" s="150"/>
      <c r="Z25" s="151"/>
      <c r="AA25" s="152"/>
      <c r="AB25" s="150"/>
      <c r="AC25" s="151"/>
      <c r="AD25" s="152"/>
      <c r="AE25" s="150"/>
      <c r="AF25" s="151"/>
      <c r="AG25" s="152"/>
      <c r="AH25" s="150"/>
      <c r="AI25" s="151"/>
      <c r="AJ25" s="152"/>
      <c r="AK25" s="150"/>
      <c r="AL25" s="151"/>
      <c r="AM25" s="151"/>
      <c r="AN25" s="213">
        <f>COUNTIF(D25:AK25,D30)+COUNTIF(D25:AK25,M30)</f>
        <v>0</v>
      </c>
      <c r="AO25" s="207">
        <f>COUNTIF(D25:AK25,G30)</f>
        <v>0</v>
      </c>
      <c r="AP25" s="207">
        <f>COUNTIF(D25:AK25,J30)+COUNTIF(D25:AK25,P30)</f>
        <v>0</v>
      </c>
      <c r="AQ25" s="214">
        <f>D26+G26+J26+M26+P26+S26+V26+Y26+AB26+AE26+AH26+AK26</f>
        <v>0</v>
      </c>
      <c r="AR25" s="214">
        <f>F26+I26+L26+O26+R26+U26+X26+AA26+AD26+AG26+AJ26+AM26</f>
        <v>0</v>
      </c>
      <c r="AS25" s="214">
        <f>AQ25-AR25</f>
        <v>0</v>
      </c>
      <c r="AT25" s="207">
        <f>AN25*3+AO25*1</f>
        <v>0</v>
      </c>
      <c r="AU25" s="205">
        <f>RANK(AV25,$AV$5:$AV$27)</f>
        <v>1</v>
      </c>
      <c r="AV25" s="143">
        <f>AT25*10000+AS25*100+AQ25</f>
        <v>0</v>
      </c>
    </row>
    <row r="26" spans="1:48" ht="15" customHeight="1">
      <c r="A26" s="17"/>
      <c r="B26" s="161"/>
      <c r="C26" s="60"/>
      <c r="D26" s="4"/>
      <c r="E26" s="5" t="s">
        <v>17</v>
      </c>
      <c r="F26" s="6"/>
      <c r="G26" s="4"/>
      <c r="H26" s="5" t="s">
        <v>17</v>
      </c>
      <c r="I26" s="6"/>
      <c r="J26" s="4"/>
      <c r="K26" s="5" t="s">
        <v>17</v>
      </c>
      <c r="L26" s="6"/>
      <c r="M26" s="4"/>
      <c r="N26" s="5" t="s">
        <v>17</v>
      </c>
      <c r="O26" s="6"/>
      <c r="P26" s="4"/>
      <c r="Q26" s="5" t="s">
        <v>17</v>
      </c>
      <c r="R26" s="6"/>
      <c r="S26" s="4"/>
      <c r="T26" s="5" t="s">
        <v>17</v>
      </c>
      <c r="U26" s="6"/>
      <c r="V26" s="4"/>
      <c r="W26" s="5" t="s">
        <v>17</v>
      </c>
      <c r="X26" s="6"/>
      <c r="Y26" s="4"/>
      <c r="Z26" s="5" t="s">
        <v>17</v>
      </c>
      <c r="AA26" s="6"/>
      <c r="AB26" s="4"/>
      <c r="AC26" s="5" t="s">
        <v>17</v>
      </c>
      <c r="AD26" s="6"/>
      <c r="AE26" s="4"/>
      <c r="AF26" s="5" t="s">
        <v>17</v>
      </c>
      <c r="AG26" s="6"/>
      <c r="AH26" s="4"/>
      <c r="AI26" s="5"/>
      <c r="AJ26" s="6"/>
      <c r="AK26" s="4"/>
      <c r="AL26" s="5" t="s">
        <v>17</v>
      </c>
      <c r="AM26" s="85"/>
      <c r="AN26" s="213"/>
      <c r="AO26" s="207"/>
      <c r="AP26" s="207"/>
      <c r="AQ26" s="214"/>
      <c r="AR26" s="214"/>
      <c r="AS26" s="214"/>
      <c r="AT26" s="207"/>
      <c r="AU26" s="205"/>
      <c r="AV26" s="143"/>
    </row>
    <row r="27" spans="1:49" ht="15" customHeight="1">
      <c r="A27" s="16"/>
      <c r="B27" s="159"/>
      <c r="C27" s="62"/>
      <c r="D27" s="151"/>
      <c r="E27" s="151"/>
      <c r="F27" s="152"/>
      <c r="G27" s="150"/>
      <c r="H27" s="151"/>
      <c r="I27" s="152"/>
      <c r="J27" s="150"/>
      <c r="K27" s="151"/>
      <c r="L27" s="152"/>
      <c r="M27" s="151"/>
      <c r="N27" s="151"/>
      <c r="O27" s="152"/>
      <c r="P27" s="151"/>
      <c r="Q27" s="151"/>
      <c r="R27" s="152"/>
      <c r="S27" s="150"/>
      <c r="T27" s="151"/>
      <c r="U27" s="152"/>
      <c r="V27" s="150"/>
      <c r="W27" s="151"/>
      <c r="X27" s="152"/>
      <c r="Y27" s="150"/>
      <c r="Z27" s="151"/>
      <c r="AA27" s="152"/>
      <c r="AB27" s="150"/>
      <c r="AC27" s="151"/>
      <c r="AD27" s="152"/>
      <c r="AE27" s="150"/>
      <c r="AF27" s="151"/>
      <c r="AG27" s="152"/>
      <c r="AH27" s="150"/>
      <c r="AI27" s="151"/>
      <c r="AJ27" s="152"/>
      <c r="AK27" s="150"/>
      <c r="AL27" s="151"/>
      <c r="AM27" s="151"/>
      <c r="AN27" s="213">
        <f>COUNTIF(D27:AK27,D30)+COUNTIF(D27:AK27,M30)</f>
        <v>0</v>
      </c>
      <c r="AO27" s="207">
        <f>COUNTIF(D27:AK27,G30)</f>
        <v>0</v>
      </c>
      <c r="AP27" s="207">
        <f>COUNTIF(D27:AK27,J30)+COUNTIF(D27:AK27,P30)</f>
        <v>0</v>
      </c>
      <c r="AQ27" s="214">
        <f>D28+G28+J28+M28+P28+S28+V28+Y28+AB28+AE28+AH28+AK28</f>
        <v>0</v>
      </c>
      <c r="AR27" s="214">
        <f>F28+I28+L28+O28+R28+U28+X28+AA28+AD28+AG28+AJ28+AM28</f>
        <v>0</v>
      </c>
      <c r="AS27" s="214">
        <f>AQ27-AR27</f>
        <v>0</v>
      </c>
      <c r="AT27" s="207">
        <f>AN27*3+AO27*1</f>
        <v>0</v>
      </c>
      <c r="AU27" s="205">
        <f>RANK(AV27,$AV$5:$AV$27)</f>
        <v>1</v>
      </c>
      <c r="AV27" s="143">
        <f>AT27*10000+AS27*100+AQ27</f>
        <v>0</v>
      </c>
      <c r="AW27" s="145" t="s">
        <v>15</v>
      </c>
    </row>
    <row r="28" spans="1:49" ht="15" customHeight="1" thickBot="1">
      <c r="A28" s="19"/>
      <c r="B28" s="209"/>
      <c r="C28" s="64"/>
      <c r="D28" s="7"/>
      <c r="E28" s="8" t="s">
        <v>17</v>
      </c>
      <c r="F28" s="9"/>
      <c r="G28" s="7"/>
      <c r="H28" s="8" t="s">
        <v>17</v>
      </c>
      <c r="I28" s="9"/>
      <c r="J28" s="7"/>
      <c r="K28" s="8" t="s">
        <v>17</v>
      </c>
      <c r="L28" s="9"/>
      <c r="M28" s="7"/>
      <c r="N28" s="8" t="s">
        <v>17</v>
      </c>
      <c r="O28" s="9"/>
      <c r="P28" s="7"/>
      <c r="Q28" s="8" t="s">
        <v>17</v>
      </c>
      <c r="R28" s="9"/>
      <c r="S28" s="7"/>
      <c r="T28" s="8" t="s">
        <v>17</v>
      </c>
      <c r="U28" s="9"/>
      <c r="V28" s="7"/>
      <c r="W28" s="8" t="s">
        <v>17</v>
      </c>
      <c r="X28" s="9"/>
      <c r="Y28" s="7"/>
      <c r="Z28" s="8" t="s">
        <v>17</v>
      </c>
      <c r="AA28" s="9"/>
      <c r="AB28" s="7"/>
      <c r="AC28" s="8" t="s">
        <v>17</v>
      </c>
      <c r="AD28" s="9"/>
      <c r="AE28" s="7"/>
      <c r="AF28" s="8" t="s">
        <v>17</v>
      </c>
      <c r="AG28" s="9"/>
      <c r="AH28" s="7"/>
      <c r="AI28" s="8" t="s">
        <v>17</v>
      </c>
      <c r="AJ28" s="9"/>
      <c r="AK28" s="7"/>
      <c r="AL28" s="8"/>
      <c r="AM28" s="86"/>
      <c r="AN28" s="215"/>
      <c r="AO28" s="208"/>
      <c r="AP28" s="208"/>
      <c r="AQ28" s="216"/>
      <c r="AR28" s="216"/>
      <c r="AS28" s="216"/>
      <c r="AT28" s="208"/>
      <c r="AU28" s="206"/>
      <c r="AV28" s="143"/>
      <c r="AW28" s="145"/>
    </row>
    <row r="29" spans="2:3" ht="13.5">
      <c r="B29" s="1"/>
      <c r="C29" s="1"/>
    </row>
    <row r="30" spans="2:49" ht="14.25" customHeight="1" hidden="1">
      <c r="B30" s="10"/>
      <c r="C30" s="10"/>
      <c r="D30" s="10" t="s">
        <v>8</v>
      </c>
      <c r="E30" s="10"/>
      <c r="F30" s="10"/>
      <c r="G30" s="10" t="s">
        <v>9</v>
      </c>
      <c r="H30" s="10"/>
      <c r="I30" s="10"/>
      <c r="J30" s="10" t="s">
        <v>10</v>
      </c>
      <c r="K30" s="10"/>
      <c r="L30" s="10"/>
      <c r="M30" s="10" t="s">
        <v>11</v>
      </c>
      <c r="N30" s="10"/>
      <c r="O30" s="10"/>
      <c r="P30" s="10" t="s">
        <v>12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ht="13.5" customHeight="1" hidden="1"/>
  </sheetData>
  <sheetProtection/>
  <mergeCells count="279">
    <mergeCell ref="AK3:AM3"/>
    <mergeCell ref="AK5:AM5"/>
    <mergeCell ref="P5:R5"/>
    <mergeCell ref="A1:AU1"/>
    <mergeCell ref="D3:F3"/>
    <mergeCell ref="G3:I3"/>
    <mergeCell ref="J3:L3"/>
    <mergeCell ref="M3:O3"/>
    <mergeCell ref="AH5:AJ5"/>
    <mergeCell ref="AE3:AG3"/>
    <mergeCell ref="AH3:AJ3"/>
    <mergeCell ref="S5:U5"/>
    <mergeCell ref="V3:X3"/>
    <mergeCell ref="Y3:AA3"/>
    <mergeCell ref="V5:X5"/>
    <mergeCell ref="P3:R3"/>
    <mergeCell ref="S3:U3"/>
    <mergeCell ref="Y5:AA5"/>
    <mergeCell ref="AB5:AD5"/>
    <mergeCell ref="AE5:AG5"/>
    <mergeCell ref="Y7:AA7"/>
    <mergeCell ref="AB7:AD7"/>
    <mergeCell ref="P7:R7"/>
    <mergeCell ref="S7:U7"/>
    <mergeCell ref="AB3:AD3"/>
    <mergeCell ref="B5:B6"/>
    <mergeCell ref="D5:F5"/>
    <mergeCell ref="G5:I5"/>
    <mergeCell ref="J5:L5"/>
    <mergeCell ref="M5:O5"/>
    <mergeCell ref="B7:B8"/>
    <mergeCell ref="D7:F7"/>
    <mergeCell ref="G7:I7"/>
    <mergeCell ref="J7:L7"/>
    <mergeCell ref="M7:O7"/>
    <mergeCell ref="V7:X7"/>
    <mergeCell ref="AS5:AS6"/>
    <mergeCell ref="AT5:AT6"/>
    <mergeCell ref="AU5:AU6"/>
    <mergeCell ref="AV5:AV6"/>
    <mergeCell ref="AN5:AN6"/>
    <mergeCell ref="AO5:AO6"/>
    <mergeCell ref="AP5:AP6"/>
    <mergeCell ref="AQ5:AQ6"/>
    <mergeCell ref="AR5:AR6"/>
    <mergeCell ref="AQ7:AQ8"/>
    <mergeCell ref="AR7:AR8"/>
    <mergeCell ref="AS7:AS8"/>
    <mergeCell ref="AE7:AG7"/>
    <mergeCell ref="AH7:AJ7"/>
    <mergeCell ref="AK7:AM7"/>
    <mergeCell ref="AN7:AN8"/>
    <mergeCell ref="AO7:AO8"/>
    <mergeCell ref="AP7:AP8"/>
    <mergeCell ref="AT7:AT8"/>
    <mergeCell ref="AU7:AU8"/>
    <mergeCell ref="AV7:AV8"/>
    <mergeCell ref="AH9:AJ9"/>
    <mergeCell ref="B9:B10"/>
    <mergeCell ref="D9:F9"/>
    <mergeCell ref="G9:I9"/>
    <mergeCell ref="J9:L9"/>
    <mergeCell ref="M9:O9"/>
    <mergeCell ref="P9:R9"/>
    <mergeCell ref="AK9:AM9"/>
    <mergeCell ref="AN9:AN10"/>
    <mergeCell ref="AO9:AO10"/>
    <mergeCell ref="AP9:AP10"/>
    <mergeCell ref="AQ9:AQ10"/>
    <mergeCell ref="S9:U9"/>
    <mergeCell ref="V9:X9"/>
    <mergeCell ref="Y9:AA9"/>
    <mergeCell ref="AB9:AD9"/>
    <mergeCell ref="AE9:AG9"/>
    <mergeCell ref="AR9:AR10"/>
    <mergeCell ref="AS9:AS10"/>
    <mergeCell ref="AT9:AT10"/>
    <mergeCell ref="AU9:AU10"/>
    <mergeCell ref="AV9:AV10"/>
    <mergeCell ref="AW9:AW10"/>
    <mergeCell ref="AE11:AG11"/>
    <mergeCell ref="AH11:AJ11"/>
    <mergeCell ref="B11:B12"/>
    <mergeCell ref="D11:F11"/>
    <mergeCell ref="G11:I11"/>
    <mergeCell ref="J11:L11"/>
    <mergeCell ref="M11:O11"/>
    <mergeCell ref="P11:R11"/>
    <mergeCell ref="B13:B14"/>
    <mergeCell ref="D13:F13"/>
    <mergeCell ref="G13:I13"/>
    <mergeCell ref="J13:L13"/>
    <mergeCell ref="M13:O13"/>
    <mergeCell ref="AK11:AM11"/>
    <mergeCell ref="S11:U11"/>
    <mergeCell ref="V11:X11"/>
    <mergeCell ref="Y11:AA11"/>
    <mergeCell ref="AB11:AD11"/>
    <mergeCell ref="AE13:AG13"/>
    <mergeCell ref="AR11:AR12"/>
    <mergeCell ref="AS11:AS12"/>
    <mergeCell ref="AT11:AT12"/>
    <mergeCell ref="AU11:AU12"/>
    <mergeCell ref="AV11:AV12"/>
    <mergeCell ref="AN11:AN12"/>
    <mergeCell ref="AO11:AO12"/>
    <mergeCell ref="AP11:AP12"/>
    <mergeCell ref="AQ11:AQ12"/>
    <mergeCell ref="AH13:AJ13"/>
    <mergeCell ref="AK13:AM13"/>
    <mergeCell ref="AN13:AN14"/>
    <mergeCell ref="AO13:AO14"/>
    <mergeCell ref="AP13:AP14"/>
    <mergeCell ref="P13:R13"/>
    <mergeCell ref="S13:U13"/>
    <mergeCell ref="V13:X13"/>
    <mergeCell ref="Y13:AA13"/>
    <mergeCell ref="AB13:AD13"/>
    <mergeCell ref="AQ13:AQ14"/>
    <mergeCell ref="AR13:AR14"/>
    <mergeCell ref="AS13:AS14"/>
    <mergeCell ref="AT13:AT14"/>
    <mergeCell ref="AU13:AU14"/>
    <mergeCell ref="AV13:AV14"/>
    <mergeCell ref="AE15:AG15"/>
    <mergeCell ref="AH15:AJ15"/>
    <mergeCell ref="B15:B16"/>
    <mergeCell ref="D15:F15"/>
    <mergeCell ref="G15:I15"/>
    <mergeCell ref="J15:L15"/>
    <mergeCell ref="M15:O15"/>
    <mergeCell ref="P15:R15"/>
    <mergeCell ref="B17:B18"/>
    <mergeCell ref="D17:F17"/>
    <mergeCell ref="G17:I17"/>
    <mergeCell ref="J17:L17"/>
    <mergeCell ref="M17:O17"/>
    <mergeCell ref="AK15:AM15"/>
    <mergeCell ref="S15:U15"/>
    <mergeCell ref="V15:X15"/>
    <mergeCell ref="Y15:AA15"/>
    <mergeCell ref="AB15:AD15"/>
    <mergeCell ref="AE17:AG17"/>
    <mergeCell ref="AR15:AR16"/>
    <mergeCell ref="AS15:AS16"/>
    <mergeCell ref="AT15:AT16"/>
    <mergeCell ref="AU15:AU16"/>
    <mergeCell ref="AV15:AV16"/>
    <mergeCell ref="AN15:AN16"/>
    <mergeCell ref="AO15:AO16"/>
    <mergeCell ref="AP15:AP16"/>
    <mergeCell ref="AQ15:AQ16"/>
    <mergeCell ref="AH17:AJ17"/>
    <mergeCell ref="AK17:AM17"/>
    <mergeCell ref="AN17:AN18"/>
    <mergeCell ref="AO17:AO18"/>
    <mergeCell ref="AP17:AP18"/>
    <mergeCell ref="P17:R17"/>
    <mergeCell ref="S17:U17"/>
    <mergeCell ref="V17:X17"/>
    <mergeCell ref="Y17:AA17"/>
    <mergeCell ref="AB17:AD17"/>
    <mergeCell ref="AQ17:AQ18"/>
    <mergeCell ref="AR17:AR18"/>
    <mergeCell ref="AS17:AS18"/>
    <mergeCell ref="AT17:AT18"/>
    <mergeCell ref="AU17:AU18"/>
    <mergeCell ref="AV17:AV18"/>
    <mergeCell ref="AE19:AG19"/>
    <mergeCell ref="AH19:AJ19"/>
    <mergeCell ref="B19:B20"/>
    <mergeCell ref="D19:F19"/>
    <mergeCell ref="G19:I19"/>
    <mergeCell ref="J19:L19"/>
    <mergeCell ref="M19:O19"/>
    <mergeCell ref="P19:R19"/>
    <mergeCell ref="B21:B22"/>
    <mergeCell ref="D21:F21"/>
    <mergeCell ref="G21:I21"/>
    <mergeCell ref="J21:L21"/>
    <mergeCell ref="M21:O21"/>
    <mergeCell ref="AK19:AM19"/>
    <mergeCell ref="S19:U19"/>
    <mergeCell ref="V19:X19"/>
    <mergeCell ref="Y19:AA19"/>
    <mergeCell ref="AB19:AD19"/>
    <mergeCell ref="AE21:AG21"/>
    <mergeCell ref="AR19:AR20"/>
    <mergeCell ref="AS19:AS20"/>
    <mergeCell ref="AT19:AT20"/>
    <mergeCell ref="AU19:AU20"/>
    <mergeCell ref="AV19:AV20"/>
    <mergeCell ref="AN19:AN20"/>
    <mergeCell ref="AO19:AO20"/>
    <mergeCell ref="AP19:AP20"/>
    <mergeCell ref="AQ19:AQ20"/>
    <mergeCell ref="AH21:AJ21"/>
    <mergeCell ref="AK21:AM21"/>
    <mergeCell ref="AN21:AN22"/>
    <mergeCell ref="AO21:AO22"/>
    <mergeCell ref="AP21:AP22"/>
    <mergeCell ref="P21:R21"/>
    <mergeCell ref="S21:U21"/>
    <mergeCell ref="V21:X21"/>
    <mergeCell ref="Y21:AA21"/>
    <mergeCell ref="AB21:AD21"/>
    <mergeCell ref="AQ21:AQ22"/>
    <mergeCell ref="AR21:AR22"/>
    <mergeCell ref="AS21:AS22"/>
    <mergeCell ref="AT21:AT22"/>
    <mergeCell ref="AU21:AU22"/>
    <mergeCell ref="AV21:AV22"/>
    <mergeCell ref="AE23:AG23"/>
    <mergeCell ref="AH23:AJ23"/>
    <mergeCell ref="B23:B24"/>
    <mergeCell ref="D23:F23"/>
    <mergeCell ref="G23:I23"/>
    <mergeCell ref="J23:L23"/>
    <mergeCell ref="M23:O23"/>
    <mergeCell ref="P23:R23"/>
    <mergeCell ref="B25:B26"/>
    <mergeCell ref="D25:F25"/>
    <mergeCell ref="G25:I25"/>
    <mergeCell ref="J25:L25"/>
    <mergeCell ref="M25:O25"/>
    <mergeCell ref="AK23:AM23"/>
    <mergeCell ref="S23:U23"/>
    <mergeCell ref="V23:X23"/>
    <mergeCell ref="Y23:AA23"/>
    <mergeCell ref="AB23:AD23"/>
    <mergeCell ref="AE25:AG25"/>
    <mergeCell ref="AR23:AR24"/>
    <mergeCell ref="AS23:AS24"/>
    <mergeCell ref="AT23:AT24"/>
    <mergeCell ref="AU23:AU24"/>
    <mergeCell ref="AV23:AV24"/>
    <mergeCell ref="AN23:AN24"/>
    <mergeCell ref="AO23:AO24"/>
    <mergeCell ref="AP23:AP24"/>
    <mergeCell ref="AQ23:AQ24"/>
    <mergeCell ref="AH25:AJ25"/>
    <mergeCell ref="AK25:AM25"/>
    <mergeCell ref="AN25:AN26"/>
    <mergeCell ref="AO25:AO26"/>
    <mergeCell ref="AP25:AP26"/>
    <mergeCell ref="P25:R25"/>
    <mergeCell ref="S25:U25"/>
    <mergeCell ref="V25:X25"/>
    <mergeCell ref="Y25:AA25"/>
    <mergeCell ref="AB25:AD25"/>
    <mergeCell ref="AQ25:AQ26"/>
    <mergeCell ref="AR25:AR26"/>
    <mergeCell ref="AS25:AS26"/>
    <mergeCell ref="AT25:AT26"/>
    <mergeCell ref="AU25:AU26"/>
    <mergeCell ref="AV25:AV26"/>
    <mergeCell ref="AE27:AG27"/>
    <mergeCell ref="B27:B28"/>
    <mergeCell ref="D27:F27"/>
    <mergeCell ref="G27:I27"/>
    <mergeCell ref="J27:L27"/>
    <mergeCell ref="M27:O27"/>
    <mergeCell ref="AH27:AJ27"/>
    <mergeCell ref="AK27:AM27"/>
    <mergeCell ref="AN27:AN28"/>
    <mergeCell ref="AO27:AO28"/>
    <mergeCell ref="AP27:AP28"/>
    <mergeCell ref="P27:R27"/>
    <mergeCell ref="S27:U27"/>
    <mergeCell ref="V27:X27"/>
    <mergeCell ref="Y27:AA27"/>
    <mergeCell ref="AB27:AD27"/>
    <mergeCell ref="AW27:AW28"/>
    <mergeCell ref="AQ27:AQ28"/>
    <mergeCell ref="AR27:AR28"/>
    <mergeCell ref="AS27:AS28"/>
    <mergeCell ref="AT27:AT28"/>
    <mergeCell ref="AU27:AU28"/>
    <mergeCell ref="AV27:AV28"/>
  </mergeCells>
  <printOptions/>
  <pageMargins left="0.7086614173228347" right="0.7086614173228347" top="0.7480314960629921" bottom="0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1"/>
  <sheetViews>
    <sheetView zoomScale="90" zoomScaleNormal="90" zoomScalePageLayoutView="0" workbookViewId="0" topLeftCell="U1">
      <selection activeCell="AV6" sqref="AV6:AV7"/>
    </sheetView>
  </sheetViews>
  <sheetFormatPr defaultColWidth="9.00390625" defaultRowHeight="13.5"/>
  <cols>
    <col min="1" max="1" width="15.00390625" style="0" customWidth="1"/>
    <col min="2" max="40" width="1.875" style="0" customWidth="1"/>
    <col min="41" max="48" width="4.00390625" style="0" customWidth="1"/>
    <col min="49" max="49" width="9.00390625" style="0" customWidth="1"/>
  </cols>
  <sheetData>
    <row r="1" spans="1:56" s="2" customFormat="1" ht="29.25" customHeight="1" thickBot="1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99"/>
      <c r="AX1" s="66"/>
      <c r="AY1" s="66"/>
      <c r="AZ1" s="66"/>
      <c r="BA1" s="66"/>
      <c r="BB1" s="66"/>
      <c r="BC1" s="66"/>
      <c r="BD1" s="66"/>
    </row>
    <row r="2" spans="1:53" ht="90" customHeight="1">
      <c r="A2" s="100"/>
      <c r="B2" s="226"/>
      <c r="C2" s="227"/>
      <c r="D2" s="228"/>
      <c r="E2" s="226"/>
      <c r="F2" s="227"/>
      <c r="G2" s="228"/>
      <c r="H2" s="229"/>
      <c r="I2" s="230"/>
      <c r="J2" s="231"/>
      <c r="K2" s="226"/>
      <c r="L2" s="227"/>
      <c r="M2" s="228"/>
      <c r="N2" s="226"/>
      <c r="O2" s="227"/>
      <c r="P2" s="228"/>
      <c r="Q2" s="229"/>
      <c r="R2" s="230"/>
      <c r="S2" s="231"/>
      <c r="T2" s="229"/>
      <c r="U2" s="230"/>
      <c r="V2" s="231"/>
      <c r="W2" s="226"/>
      <c r="X2" s="227"/>
      <c r="Y2" s="228"/>
      <c r="Z2" s="226"/>
      <c r="AA2" s="227"/>
      <c r="AB2" s="228"/>
      <c r="AC2" s="226"/>
      <c r="AD2" s="227"/>
      <c r="AE2" s="228"/>
      <c r="AF2" s="226"/>
      <c r="AG2" s="227"/>
      <c r="AH2" s="228"/>
      <c r="AI2" s="226"/>
      <c r="AJ2" s="227"/>
      <c r="AK2" s="228"/>
      <c r="AL2" s="229"/>
      <c r="AM2" s="230"/>
      <c r="AN2" s="232"/>
      <c r="AO2" s="104" t="s">
        <v>0</v>
      </c>
      <c r="AP2" s="101" t="s">
        <v>1</v>
      </c>
      <c r="AQ2" s="101" t="s">
        <v>2</v>
      </c>
      <c r="AR2" s="101" t="s">
        <v>3</v>
      </c>
      <c r="AS2" s="101" t="s">
        <v>4</v>
      </c>
      <c r="AT2" s="101" t="s">
        <v>5</v>
      </c>
      <c r="AU2" s="101" t="s">
        <v>7</v>
      </c>
      <c r="AV2" s="102" t="s">
        <v>6</v>
      </c>
      <c r="AX2" s="75"/>
      <c r="AY2" s="75"/>
      <c r="AZ2" s="75"/>
      <c r="BA2" s="75"/>
    </row>
    <row r="3" spans="1:53" ht="4.5" customHeight="1" thickBot="1">
      <c r="A3" s="103"/>
      <c r="B3" s="39"/>
      <c r="C3" s="36"/>
      <c r="D3" s="37"/>
      <c r="E3" s="39"/>
      <c r="F3" s="36"/>
      <c r="G3" s="37"/>
      <c r="H3" s="40"/>
      <c r="I3" s="38"/>
      <c r="J3" s="41"/>
      <c r="K3" s="39"/>
      <c r="L3" s="36"/>
      <c r="M3" s="37"/>
      <c r="N3" s="39"/>
      <c r="O3" s="36"/>
      <c r="P3" s="37"/>
      <c r="Q3" s="40"/>
      <c r="R3" s="38"/>
      <c r="S3" s="41"/>
      <c r="T3" s="40"/>
      <c r="U3" s="38"/>
      <c r="V3" s="41"/>
      <c r="W3" s="39"/>
      <c r="X3" s="36"/>
      <c r="Y3" s="37"/>
      <c r="Z3" s="39"/>
      <c r="AA3" s="36"/>
      <c r="AB3" s="37"/>
      <c r="AC3" s="39"/>
      <c r="AD3" s="36"/>
      <c r="AE3" s="37"/>
      <c r="AF3" s="39"/>
      <c r="AG3" s="36"/>
      <c r="AH3" s="37"/>
      <c r="AI3" s="39"/>
      <c r="AJ3" s="36"/>
      <c r="AK3" s="37"/>
      <c r="AL3" s="40"/>
      <c r="AM3" s="38"/>
      <c r="AN3" s="106"/>
      <c r="AO3" s="105"/>
      <c r="AP3" s="42"/>
      <c r="AQ3" s="42"/>
      <c r="AR3" s="42"/>
      <c r="AS3" s="42"/>
      <c r="AT3" s="42"/>
      <c r="AU3" s="42"/>
      <c r="AV3" s="43"/>
      <c r="AX3" s="75"/>
      <c r="AY3" s="75"/>
      <c r="AZ3" s="75"/>
      <c r="BA3" s="75"/>
    </row>
    <row r="4" spans="1:48" ht="15" customHeight="1">
      <c r="A4" s="233"/>
      <c r="B4" s="235"/>
      <c r="C4" s="236"/>
      <c r="D4" s="237"/>
      <c r="E4" s="235"/>
      <c r="F4" s="236"/>
      <c r="G4" s="237"/>
      <c r="H4" s="235"/>
      <c r="I4" s="236"/>
      <c r="J4" s="237"/>
      <c r="K4" s="235"/>
      <c r="L4" s="236"/>
      <c r="M4" s="237"/>
      <c r="N4" s="235"/>
      <c r="O4" s="236"/>
      <c r="P4" s="237"/>
      <c r="Q4" s="235"/>
      <c r="R4" s="236"/>
      <c r="S4" s="237"/>
      <c r="T4" s="235"/>
      <c r="U4" s="236"/>
      <c r="V4" s="237"/>
      <c r="W4" s="235"/>
      <c r="X4" s="236"/>
      <c r="Y4" s="237"/>
      <c r="Z4" s="235"/>
      <c r="AA4" s="236"/>
      <c r="AB4" s="237"/>
      <c r="AC4" s="235"/>
      <c r="AD4" s="236"/>
      <c r="AE4" s="237"/>
      <c r="AF4" s="235"/>
      <c r="AG4" s="236"/>
      <c r="AH4" s="237"/>
      <c r="AI4" s="235"/>
      <c r="AJ4" s="236"/>
      <c r="AK4" s="237"/>
      <c r="AL4" s="235"/>
      <c r="AM4" s="236"/>
      <c r="AN4" s="238"/>
      <c r="AO4" s="239">
        <f>COUNTIF(B4:AL4,B31)+COUNTIF(B4:AL4,K31)</f>
        <v>0</v>
      </c>
      <c r="AP4" s="154">
        <f>COUNTIF(B4:AL4,E31)</f>
        <v>0</v>
      </c>
      <c r="AQ4" s="154">
        <f>COUNTIF(B4:AL4,H31)+COUNTIF(B4:AL4,N31)</f>
        <v>0</v>
      </c>
      <c r="AR4" s="149">
        <f>B5+E5+H5+K5+N5+Q5+T5+W5+Z5+AC5+AF5+AI5+AL5</f>
        <v>0</v>
      </c>
      <c r="AS4" s="149">
        <f>D5+G5+J5+M5+P5+S5+V5+Y5+AB5+AE5+AH5+AK5+AN5</f>
        <v>0</v>
      </c>
      <c r="AT4" s="149">
        <f>AR4-AS4</f>
        <v>0</v>
      </c>
      <c r="AU4" s="154">
        <f>AO4*3+AP4*1</f>
        <v>0</v>
      </c>
      <c r="AV4" s="144">
        <f>RANK(AW5,$AW$4:$AW$29,0)</f>
        <v>1</v>
      </c>
    </row>
    <row r="5" spans="1:49" ht="15" customHeight="1">
      <c r="A5" s="234"/>
      <c r="B5" s="89"/>
      <c r="C5" s="90"/>
      <c r="D5" s="91"/>
      <c r="E5" s="89"/>
      <c r="F5" s="90" t="s">
        <v>17</v>
      </c>
      <c r="G5" s="91"/>
      <c r="H5" s="89"/>
      <c r="I5" s="90" t="s">
        <v>17</v>
      </c>
      <c r="J5" s="91"/>
      <c r="K5" s="89"/>
      <c r="L5" s="90" t="s">
        <v>17</v>
      </c>
      <c r="M5" s="91"/>
      <c r="N5" s="89"/>
      <c r="O5" s="90" t="s">
        <v>17</v>
      </c>
      <c r="P5" s="91"/>
      <c r="Q5" s="89"/>
      <c r="R5" s="90" t="s">
        <v>17</v>
      </c>
      <c r="S5" s="91"/>
      <c r="T5" s="89"/>
      <c r="U5" s="90" t="s">
        <v>17</v>
      </c>
      <c r="V5" s="91"/>
      <c r="W5" s="89"/>
      <c r="X5" s="90" t="s">
        <v>17</v>
      </c>
      <c r="Y5" s="91"/>
      <c r="Z5" s="89"/>
      <c r="AA5" s="90" t="s">
        <v>17</v>
      </c>
      <c r="AB5" s="91"/>
      <c r="AC5" s="89"/>
      <c r="AD5" s="90" t="s">
        <v>17</v>
      </c>
      <c r="AE5" s="91"/>
      <c r="AF5" s="89"/>
      <c r="AG5" s="90" t="s">
        <v>17</v>
      </c>
      <c r="AH5" s="91"/>
      <c r="AI5" s="89"/>
      <c r="AJ5" s="90" t="s">
        <v>17</v>
      </c>
      <c r="AK5" s="91"/>
      <c r="AL5" s="89"/>
      <c r="AM5" s="90" t="s">
        <v>17</v>
      </c>
      <c r="AN5" s="92"/>
      <c r="AO5" s="240"/>
      <c r="AP5" s="207"/>
      <c r="AQ5" s="207"/>
      <c r="AR5" s="214"/>
      <c r="AS5" s="214"/>
      <c r="AT5" s="214"/>
      <c r="AU5" s="207"/>
      <c r="AV5" s="205"/>
      <c r="AW5" s="93">
        <f>AU4*10000+AT4*100+AR4</f>
        <v>0</v>
      </c>
    </row>
    <row r="6" spans="1:48" ht="15" customHeight="1">
      <c r="A6" s="241"/>
      <c r="B6" s="243"/>
      <c r="C6" s="244"/>
      <c r="D6" s="245"/>
      <c r="E6" s="243"/>
      <c r="F6" s="244"/>
      <c r="G6" s="245"/>
      <c r="H6" s="243"/>
      <c r="I6" s="244"/>
      <c r="J6" s="245"/>
      <c r="K6" s="243"/>
      <c r="L6" s="244"/>
      <c r="M6" s="245"/>
      <c r="N6" s="243"/>
      <c r="O6" s="244"/>
      <c r="P6" s="245"/>
      <c r="Q6" s="243"/>
      <c r="R6" s="244"/>
      <c r="S6" s="245"/>
      <c r="T6" s="243"/>
      <c r="U6" s="244"/>
      <c r="V6" s="245"/>
      <c r="W6" s="243"/>
      <c r="X6" s="244"/>
      <c r="Y6" s="245"/>
      <c r="Z6" s="243"/>
      <c r="AA6" s="244"/>
      <c r="AB6" s="245"/>
      <c r="AC6" s="243"/>
      <c r="AD6" s="244"/>
      <c r="AE6" s="245"/>
      <c r="AF6" s="243"/>
      <c r="AG6" s="244"/>
      <c r="AH6" s="245"/>
      <c r="AI6" s="243"/>
      <c r="AJ6" s="244"/>
      <c r="AK6" s="245"/>
      <c r="AL6" s="243"/>
      <c r="AM6" s="244"/>
      <c r="AN6" s="246"/>
      <c r="AO6" s="240">
        <f>COUNTIF(B6:AL6,B31)+COUNTIF(B6:AL6,K31)</f>
        <v>0</v>
      </c>
      <c r="AP6" s="207">
        <f>COUNTIF(B6:AL6,E31)</f>
        <v>0</v>
      </c>
      <c r="AQ6" s="207">
        <f>COUNTIF(B6:AL6,H31)+COUNTIF(B6:AL6,N31)</f>
        <v>0</v>
      </c>
      <c r="AR6" s="214">
        <f>B7+E7+H7+K7+N7+Q7+T7+W7+Z7+AC7+AF7+AI7+AL7</f>
        <v>0</v>
      </c>
      <c r="AS6" s="214">
        <f>D7+G7+J7+M7+P7+S7+V7+Y7+AB7+AE7+AH7+AK7+AN7</f>
        <v>0</v>
      </c>
      <c r="AT6" s="214">
        <f>AR6-AS6</f>
        <v>0</v>
      </c>
      <c r="AU6" s="207">
        <f>AO6*3+AP6*1</f>
        <v>0</v>
      </c>
      <c r="AV6" s="205">
        <f>RANK(AW7,$AW$4:$AW$29,0)</f>
        <v>1</v>
      </c>
    </row>
    <row r="7" spans="1:49" ht="15" customHeight="1">
      <c r="A7" s="242"/>
      <c r="B7" s="89"/>
      <c r="C7" s="90" t="s">
        <v>17</v>
      </c>
      <c r="D7" s="91"/>
      <c r="E7" s="89"/>
      <c r="F7" s="90"/>
      <c r="G7" s="91"/>
      <c r="H7" s="89"/>
      <c r="I7" s="90" t="s">
        <v>17</v>
      </c>
      <c r="J7" s="91"/>
      <c r="K7" s="89"/>
      <c r="L7" s="90" t="s">
        <v>17</v>
      </c>
      <c r="M7" s="91"/>
      <c r="N7" s="89"/>
      <c r="O7" s="90" t="s">
        <v>17</v>
      </c>
      <c r="P7" s="91"/>
      <c r="Q7" s="89"/>
      <c r="R7" s="90" t="s">
        <v>17</v>
      </c>
      <c r="S7" s="91"/>
      <c r="T7" s="89"/>
      <c r="U7" s="90" t="s">
        <v>17</v>
      </c>
      <c r="V7" s="91"/>
      <c r="W7" s="89"/>
      <c r="X7" s="90" t="s">
        <v>17</v>
      </c>
      <c r="Y7" s="91"/>
      <c r="Z7" s="89"/>
      <c r="AA7" s="90" t="s">
        <v>17</v>
      </c>
      <c r="AB7" s="91"/>
      <c r="AC7" s="89"/>
      <c r="AD7" s="90" t="s">
        <v>17</v>
      </c>
      <c r="AE7" s="91"/>
      <c r="AF7" s="89"/>
      <c r="AG7" s="90" t="s">
        <v>17</v>
      </c>
      <c r="AH7" s="91"/>
      <c r="AI7" s="89"/>
      <c r="AJ7" s="90" t="s">
        <v>17</v>
      </c>
      <c r="AK7" s="91"/>
      <c r="AL7" s="89"/>
      <c r="AM7" s="90" t="s">
        <v>17</v>
      </c>
      <c r="AN7" s="92"/>
      <c r="AO7" s="240"/>
      <c r="AP7" s="207"/>
      <c r="AQ7" s="207"/>
      <c r="AR7" s="214"/>
      <c r="AS7" s="214"/>
      <c r="AT7" s="214"/>
      <c r="AU7" s="207"/>
      <c r="AV7" s="205"/>
      <c r="AW7" s="93">
        <f>AU6*10000+AT6*100+AR6</f>
        <v>0</v>
      </c>
    </row>
    <row r="8" spans="1:48" ht="15" customHeight="1">
      <c r="A8" s="241"/>
      <c r="B8" s="243"/>
      <c r="C8" s="244"/>
      <c r="D8" s="245"/>
      <c r="E8" s="243"/>
      <c r="F8" s="244"/>
      <c r="G8" s="245"/>
      <c r="H8" s="243"/>
      <c r="I8" s="244"/>
      <c r="J8" s="245"/>
      <c r="K8" s="243"/>
      <c r="L8" s="244"/>
      <c r="M8" s="245"/>
      <c r="N8" s="243"/>
      <c r="O8" s="244"/>
      <c r="P8" s="245"/>
      <c r="Q8" s="243"/>
      <c r="R8" s="244"/>
      <c r="S8" s="245"/>
      <c r="T8" s="243"/>
      <c r="U8" s="244"/>
      <c r="V8" s="245"/>
      <c r="W8" s="243"/>
      <c r="X8" s="244"/>
      <c r="Y8" s="245"/>
      <c r="Z8" s="243"/>
      <c r="AA8" s="244"/>
      <c r="AB8" s="245"/>
      <c r="AC8" s="243"/>
      <c r="AD8" s="244"/>
      <c r="AE8" s="245"/>
      <c r="AF8" s="243"/>
      <c r="AG8" s="244"/>
      <c r="AH8" s="245"/>
      <c r="AI8" s="243"/>
      <c r="AJ8" s="244"/>
      <c r="AK8" s="245"/>
      <c r="AL8" s="243"/>
      <c r="AM8" s="244"/>
      <c r="AN8" s="246"/>
      <c r="AO8" s="240">
        <f>COUNTIF(B8:AL8,B31)+COUNTIF(B8:AL8,K31)</f>
        <v>0</v>
      </c>
      <c r="AP8" s="207">
        <f>COUNTIF(B8:AL8,E31)</f>
        <v>0</v>
      </c>
      <c r="AQ8" s="207">
        <f>COUNTIF(B8:AL8,H31)+COUNTIF(B8:AL8,N31)</f>
        <v>0</v>
      </c>
      <c r="AR8" s="214">
        <f>B9+E9+H9+K9+N9+Q9+T9+W9+Z9+AC9+AF9+AI9+AL9</f>
        <v>0</v>
      </c>
      <c r="AS8" s="214">
        <f>D9+G9+J9+M9+P9+S9+V9+Y9+AB9+AE9+AH9+AK9+AN9</f>
        <v>0</v>
      </c>
      <c r="AT8" s="214">
        <f>AR8-AS8</f>
        <v>0</v>
      </c>
      <c r="AU8" s="207">
        <f>AO8*3+AP8*1</f>
        <v>0</v>
      </c>
      <c r="AV8" s="205">
        <f>RANK(AW9,$AW$4:$AW$29,0)</f>
        <v>1</v>
      </c>
    </row>
    <row r="9" spans="1:49" ht="15" customHeight="1">
      <c r="A9" s="242"/>
      <c r="B9" s="89"/>
      <c r="C9" s="90" t="s">
        <v>17</v>
      </c>
      <c r="D9" s="91"/>
      <c r="E9" s="89"/>
      <c r="F9" s="90" t="s">
        <v>17</v>
      </c>
      <c r="G9" s="91"/>
      <c r="H9" s="89"/>
      <c r="I9" s="90"/>
      <c r="J9" s="91"/>
      <c r="K9" s="89"/>
      <c r="L9" s="90" t="s">
        <v>17</v>
      </c>
      <c r="M9" s="91"/>
      <c r="N9" s="89"/>
      <c r="O9" s="90" t="s">
        <v>17</v>
      </c>
      <c r="P9" s="91"/>
      <c r="Q9" s="89"/>
      <c r="R9" s="90" t="s">
        <v>17</v>
      </c>
      <c r="S9" s="91"/>
      <c r="T9" s="89"/>
      <c r="U9" s="90" t="s">
        <v>17</v>
      </c>
      <c r="V9" s="91"/>
      <c r="W9" s="89"/>
      <c r="X9" s="90" t="s">
        <v>17</v>
      </c>
      <c r="Y9" s="91"/>
      <c r="Z9" s="89"/>
      <c r="AA9" s="90" t="s">
        <v>17</v>
      </c>
      <c r="AB9" s="91"/>
      <c r="AC9" s="89"/>
      <c r="AD9" s="90" t="s">
        <v>17</v>
      </c>
      <c r="AE9" s="91"/>
      <c r="AF9" s="89"/>
      <c r="AG9" s="90" t="s">
        <v>17</v>
      </c>
      <c r="AH9" s="91"/>
      <c r="AI9" s="89"/>
      <c r="AJ9" s="90" t="s">
        <v>17</v>
      </c>
      <c r="AK9" s="91"/>
      <c r="AL9" s="89"/>
      <c r="AM9" s="90" t="s">
        <v>17</v>
      </c>
      <c r="AN9" s="92"/>
      <c r="AO9" s="240"/>
      <c r="AP9" s="207"/>
      <c r="AQ9" s="207"/>
      <c r="AR9" s="214"/>
      <c r="AS9" s="214"/>
      <c r="AT9" s="214"/>
      <c r="AU9" s="207"/>
      <c r="AV9" s="205"/>
      <c r="AW9" s="93">
        <f>AU8*10000+AT8*100+AR8</f>
        <v>0</v>
      </c>
    </row>
    <row r="10" spans="1:48" ht="15" customHeight="1">
      <c r="A10" s="241"/>
      <c r="B10" s="243"/>
      <c r="C10" s="244"/>
      <c r="D10" s="245"/>
      <c r="E10" s="243"/>
      <c r="F10" s="244"/>
      <c r="G10" s="245"/>
      <c r="H10" s="243"/>
      <c r="I10" s="244"/>
      <c r="J10" s="245"/>
      <c r="K10" s="243"/>
      <c r="L10" s="244"/>
      <c r="M10" s="245"/>
      <c r="N10" s="243"/>
      <c r="O10" s="244"/>
      <c r="P10" s="245"/>
      <c r="Q10" s="243"/>
      <c r="R10" s="244"/>
      <c r="S10" s="245"/>
      <c r="T10" s="243"/>
      <c r="U10" s="244"/>
      <c r="V10" s="245"/>
      <c r="W10" s="243"/>
      <c r="X10" s="244"/>
      <c r="Y10" s="245"/>
      <c r="Z10" s="243"/>
      <c r="AA10" s="244"/>
      <c r="AB10" s="245"/>
      <c r="AC10" s="243"/>
      <c r="AD10" s="244"/>
      <c r="AE10" s="245"/>
      <c r="AF10" s="243"/>
      <c r="AG10" s="244"/>
      <c r="AH10" s="245"/>
      <c r="AI10" s="243"/>
      <c r="AJ10" s="244"/>
      <c r="AK10" s="245"/>
      <c r="AL10" s="243"/>
      <c r="AM10" s="244"/>
      <c r="AN10" s="246"/>
      <c r="AO10" s="240">
        <f>COUNTIF(B10:AL10,B31)+COUNTIF(B10:AL10,K31)</f>
        <v>0</v>
      </c>
      <c r="AP10" s="207">
        <f>COUNTIF(B10:AL10,E31)</f>
        <v>0</v>
      </c>
      <c r="AQ10" s="207">
        <f>COUNTIF(B10:AL10,H31)+COUNTIF(B10:AL10,N31)</f>
        <v>0</v>
      </c>
      <c r="AR10" s="214">
        <f>B11+E11+H11+K11+N11+Q11+T11+W11+Z11+AC11+AF11+AI11+AL11</f>
        <v>0</v>
      </c>
      <c r="AS10" s="214">
        <f>D11+G11+J11+M11+P11+S11+V11+Y11+AB11+AE11+AH11+AK11+AN11</f>
        <v>0</v>
      </c>
      <c r="AT10" s="214">
        <f>AR10-AS10</f>
        <v>0</v>
      </c>
      <c r="AU10" s="207">
        <f>AO10*3+AP10*1</f>
        <v>0</v>
      </c>
      <c r="AV10" s="205">
        <f>RANK(AW11,$AW$4:$AW$29,0)</f>
        <v>1</v>
      </c>
    </row>
    <row r="11" spans="1:49" ht="15" customHeight="1">
      <c r="A11" s="242"/>
      <c r="B11" s="89"/>
      <c r="C11" s="90" t="s">
        <v>17</v>
      </c>
      <c r="D11" s="91"/>
      <c r="E11" s="89"/>
      <c r="F11" s="90" t="s">
        <v>17</v>
      </c>
      <c r="G11" s="91"/>
      <c r="H11" s="89"/>
      <c r="I11" s="90" t="s">
        <v>17</v>
      </c>
      <c r="J11" s="91"/>
      <c r="K11" s="89"/>
      <c r="L11" s="90"/>
      <c r="M11" s="91"/>
      <c r="N11" s="89"/>
      <c r="O11" s="90" t="s">
        <v>17</v>
      </c>
      <c r="P11" s="91"/>
      <c r="Q11" s="89"/>
      <c r="R11" s="90" t="s">
        <v>17</v>
      </c>
      <c r="S11" s="91"/>
      <c r="T11" s="89"/>
      <c r="U11" s="90" t="s">
        <v>17</v>
      </c>
      <c r="V11" s="91"/>
      <c r="W11" s="89"/>
      <c r="X11" s="90" t="s">
        <v>17</v>
      </c>
      <c r="Y11" s="91"/>
      <c r="Z11" s="89"/>
      <c r="AA11" s="90" t="s">
        <v>17</v>
      </c>
      <c r="AB11" s="91"/>
      <c r="AC11" s="89"/>
      <c r="AD11" s="90" t="s">
        <v>17</v>
      </c>
      <c r="AE11" s="91"/>
      <c r="AF11" s="89"/>
      <c r="AG11" s="90" t="s">
        <v>17</v>
      </c>
      <c r="AH11" s="91"/>
      <c r="AI11" s="89"/>
      <c r="AJ11" s="90" t="s">
        <v>17</v>
      </c>
      <c r="AK11" s="91"/>
      <c r="AL11" s="89"/>
      <c r="AM11" s="90" t="s">
        <v>17</v>
      </c>
      <c r="AN11" s="92"/>
      <c r="AO11" s="240"/>
      <c r="AP11" s="207"/>
      <c r="AQ11" s="207"/>
      <c r="AR11" s="214"/>
      <c r="AS11" s="214"/>
      <c r="AT11" s="214"/>
      <c r="AU11" s="207"/>
      <c r="AV11" s="205"/>
      <c r="AW11" s="93">
        <f>AU10*10000+AT10*100+AR10</f>
        <v>0</v>
      </c>
    </row>
    <row r="12" spans="1:48" ht="15" customHeight="1">
      <c r="A12" s="241"/>
      <c r="B12" s="243"/>
      <c r="C12" s="244"/>
      <c r="D12" s="245"/>
      <c r="E12" s="243"/>
      <c r="F12" s="244"/>
      <c r="G12" s="245"/>
      <c r="H12" s="243"/>
      <c r="I12" s="244"/>
      <c r="J12" s="245"/>
      <c r="K12" s="243"/>
      <c r="L12" s="244"/>
      <c r="M12" s="245"/>
      <c r="N12" s="243"/>
      <c r="O12" s="244"/>
      <c r="P12" s="245"/>
      <c r="Q12" s="243"/>
      <c r="R12" s="244"/>
      <c r="S12" s="245"/>
      <c r="T12" s="243"/>
      <c r="U12" s="244"/>
      <c r="V12" s="245"/>
      <c r="W12" s="243"/>
      <c r="X12" s="244"/>
      <c r="Y12" s="245"/>
      <c r="Z12" s="243"/>
      <c r="AA12" s="244"/>
      <c r="AB12" s="245"/>
      <c r="AC12" s="243"/>
      <c r="AD12" s="244"/>
      <c r="AE12" s="245"/>
      <c r="AF12" s="243"/>
      <c r="AG12" s="244"/>
      <c r="AH12" s="245"/>
      <c r="AI12" s="243"/>
      <c r="AJ12" s="244"/>
      <c r="AK12" s="245"/>
      <c r="AL12" s="243"/>
      <c r="AM12" s="244"/>
      <c r="AN12" s="246"/>
      <c r="AO12" s="240">
        <f>COUNTIF(B12:AL12,B31)+COUNTIF(B12:AL12,K31)</f>
        <v>0</v>
      </c>
      <c r="AP12" s="207">
        <f>COUNTIF(B12:AL12,E31)</f>
        <v>0</v>
      </c>
      <c r="AQ12" s="207">
        <f>COUNTIF(B12:AL12,H31)+COUNTIF(B12:AL12,N31)</f>
        <v>0</v>
      </c>
      <c r="AR12" s="214">
        <f>B13+E13+H13+K13+N13+Q13+T13+W13+Z13+AC13+AF13+AI13+AL13</f>
        <v>0</v>
      </c>
      <c r="AS12" s="214">
        <f>D13+G13+J13+M13+P13+S13+V13+Y13+AB13+AE13+AH13+AK13+AN13</f>
        <v>0</v>
      </c>
      <c r="AT12" s="214">
        <f>AR12-AS12</f>
        <v>0</v>
      </c>
      <c r="AU12" s="207">
        <f>AO12*3+AP12*1</f>
        <v>0</v>
      </c>
      <c r="AV12" s="205">
        <f>RANK(AW13,$AW$4:$AW$29,0)</f>
        <v>1</v>
      </c>
    </row>
    <row r="13" spans="1:49" ht="15" customHeight="1">
      <c r="A13" s="242"/>
      <c r="B13" s="89"/>
      <c r="C13" s="90" t="s">
        <v>17</v>
      </c>
      <c r="D13" s="91"/>
      <c r="E13" s="89"/>
      <c r="F13" s="90" t="s">
        <v>17</v>
      </c>
      <c r="G13" s="91"/>
      <c r="H13" s="89"/>
      <c r="I13" s="90" t="s">
        <v>17</v>
      </c>
      <c r="J13" s="91"/>
      <c r="K13" s="89"/>
      <c r="L13" s="90" t="s">
        <v>17</v>
      </c>
      <c r="M13" s="91"/>
      <c r="N13" s="89"/>
      <c r="O13" s="90"/>
      <c r="P13" s="91"/>
      <c r="Q13" s="89"/>
      <c r="R13" s="90" t="s">
        <v>17</v>
      </c>
      <c r="S13" s="91"/>
      <c r="T13" s="89"/>
      <c r="U13" s="90" t="s">
        <v>17</v>
      </c>
      <c r="V13" s="91"/>
      <c r="W13" s="89"/>
      <c r="X13" s="90" t="s">
        <v>17</v>
      </c>
      <c r="Y13" s="91"/>
      <c r="Z13" s="89"/>
      <c r="AA13" s="90" t="s">
        <v>17</v>
      </c>
      <c r="AB13" s="91"/>
      <c r="AC13" s="89"/>
      <c r="AD13" s="90" t="s">
        <v>17</v>
      </c>
      <c r="AE13" s="91"/>
      <c r="AF13" s="89"/>
      <c r="AG13" s="90" t="s">
        <v>17</v>
      </c>
      <c r="AH13" s="91"/>
      <c r="AI13" s="89"/>
      <c r="AJ13" s="90" t="s">
        <v>17</v>
      </c>
      <c r="AK13" s="91"/>
      <c r="AL13" s="89"/>
      <c r="AM13" s="90" t="s">
        <v>17</v>
      </c>
      <c r="AN13" s="92"/>
      <c r="AO13" s="240"/>
      <c r="AP13" s="207"/>
      <c r="AQ13" s="207"/>
      <c r="AR13" s="214"/>
      <c r="AS13" s="214"/>
      <c r="AT13" s="214"/>
      <c r="AU13" s="207"/>
      <c r="AV13" s="205"/>
      <c r="AW13" s="93">
        <f>AU12*10000+AT12*100+AR12</f>
        <v>0</v>
      </c>
    </row>
    <row r="14" spans="1:48" ht="15" customHeight="1">
      <c r="A14" s="241"/>
      <c r="B14" s="243"/>
      <c r="C14" s="244"/>
      <c r="D14" s="245"/>
      <c r="E14" s="243"/>
      <c r="F14" s="244"/>
      <c r="G14" s="245"/>
      <c r="H14" s="243"/>
      <c r="I14" s="244"/>
      <c r="J14" s="245"/>
      <c r="K14" s="243"/>
      <c r="L14" s="244"/>
      <c r="M14" s="245"/>
      <c r="N14" s="243"/>
      <c r="O14" s="244"/>
      <c r="P14" s="245"/>
      <c r="Q14" s="243"/>
      <c r="R14" s="244"/>
      <c r="S14" s="245"/>
      <c r="T14" s="243"/>
      <c r="U14" s="244"/>
      <c r="V14" s="245"/>
      <c r="W14" s="243"/>
      <c r="X14" s="244"/>
      <c r="Y14" s="245"/>
      <c r="Z14" s="243"/>
      <c r="AA14" s="244"/>
      <c r="AB14" s="245"/>
      <c r="AC14" s="243"/>
      <c r="AD14" s="244"/>
      <c r="AE14" s="245"/>
      <c r="AF14" s="243"/>
      <c r="AG14" s="244"/>
      <c r="AH14" s="245"/>
      <c r="AI14" s="243"/>
      <c r="AJ14" s="244"/>
      <c r="AK14" s="245"/>
      <c r="AL14" s="243"/>
      <c r="AM14" s="244"/>
      <c r="AN14" s="246"/>
      <c r="AO14" s="240">
        <f>COUNTIF(B14:AL14,B31)+COUNTIF(B14:AL14,K31)</f>
        <v>0</v>
      </c>
      <c r="AP14" s="207">
        <f>COUNTIF(B14:AL14,E31)</f>
        <v>0</v>
      </c>
      <c r="AQ14" s="207">
        <f>COUNTIF(B14:AL14,H31)+COUNTIF(B14:AL14,N31)</f>
        <v>0</v>
      </c>
      <c r="AR14" s="214">
        <f>B15+E15+H15+K15+N15+Q15+T15+W15+Z15+AC15+AF15+AI15+AL15</f>
        <v>0</v>
      </c>
      <c r="AS14" s="214">
        <f>D15+G15+J15+M15+P15+S15+V15+Y15+AB15+AE15+AH15+AK15+AN15</f>
        <v>0</v>
      </c>
      <c r="AT14" s="214">
        <f>AR14-AS14</f>
        <v>0</v>
      </c>
      <c r="AU14" s="207">
        <f>AO14*3+AP14*1</f>
        <v>0</v>
      </c>
      <c r="AV14" s="205">
        <f>RANK(AW15,$AW$4:$AW$29,0)</f>
        <v>1</v>
      </c>
    </row>
    <row r="15" spans="1:49" ht="15" customHeight="1">
      <c r="A15" s="242"/>
      <c r="B15" s="89"/>
      <c r="C15" s="90" t="s">
        <v>17</v>
      </c>
      <c r="D15" s="91"/>
      <c r="E15" s="89"/>
      <c r="F15" s="90" t="s">
        <v>17</v>
      </c>
      <c r="G15" s="91"/>
      <c r="H15" s="89"/>
      <c r="I15" s="90" t="s">
        <v>17</v>
      </c>
      <c r="J15" s="91"/>
      <c r="K15" s="89"/>
      <c r="L15" s="90" t="s">
        <v>17</v>
      </c>
      <c r="M15" s="91"/>
      <c r="N15" s="89"/>
      <c r="O15" s="90" t="s">
        <v>17</v>
      </c>
      <c r="P15" s="91"/>
      <c r="Q15" s="89"/>
      <c r="R15" s="90"/>
      <c r="S15" s="91"/>
      <c r="T15" s="89"/>
      <c r="U15" s="90" t="s">
        <v>17</v>
      </c>
      <c r="V15" s="91"/>
      <c r="W15" s="89"/>
      <c r="X15" s="90" t="s">
        <v>17</v>
      </c>
      <c r="Y15" s="91"/>
      <c r="Z15" s="89"/>
      <c r="AA15" s="90" t="s">
        <v>17</v>
      </c>
      <c r="AB15" s="91"/>
      <c r="AC15" s="89"/>
      <c r="AD15" s="90" t="s">
        <v>17</v>
      </c>
      <c r="AE15" s="91"/>
      <c r="AF15" s="89"/>
      <c r="AG15" s="90" t="s">
        <v>17</v>
      </c>
      <c r="AH15" s="91"/>
      <c r="AI15" s="89"/>
      <c r="AJ15" s="90" t="s">
        <v>17</v>
      </c>
      <c r="AK15" s="91"/>
      <c r="AL15" s="89"/>
      <c r="AM15" s="90" t="s">
        <v>17</v>
      </c>
      <c r="AN15" s="92"/>
      <c r="AO15" s="240"/>
      <c r="AP15" s="207"/>
      <c r="AQ15" s="207"/>
      <c r="AR15" s="214"/>
      <c r="AS15" s="214"/>
      <c r="AT15" s="214"/>
      <c r="AU15" s="207"/>
      <c r="AV15" s="205"/>
      <c r="AW15" s="93">
        <f>AU14*10000+AT14*100+AR14</f>
        <v>0</v>
      </c>
    </row>
    <row r="16" spans="1:48" ht="15" customHeight="1">
      <c r="A16" s="241"/>
      <c r="B16" s="243"/>
      <c r="C16" s="244"/>
      <c r="D16" s="245"/>
      <c r="E16" s="243"/>
      <c r="F16" s="244"/>
      <c r="G16" s="245"/>
      <c r="H16" s="243"/>
      <c r="I16" s="244"/>
      <c r="J16" s="245"/>
      <c r="K16" s="243"/>
      <c r="L16" s="244"/>
      <c r="M16" s="245"/>
      <c r="N16" s="243"/>
      <c r="O16" s="244"/>
      <c r="P16" s="245"/>
      <c r="Q16" s="243"/>
      <c r="R16" s="244"/>
      <c r="S16" s="245"/>
      <c r="T16" s="243"/>
      <c r="U16" s="244"/>
      <c r="V16" s="245"/>
      <c r="W16" s="243"/>
      <c r="X16" s="244"/>
      <c r="Y16" s="245"/>
      <c r="Z16" s="243"/>
      <c r="AA16" s="244"/>
      <c r="AB16" s="245"/>
      <c r="AC16" s="243"/>
      <c r="AD16" s="244"/>
      <c r="AE16" s="245"/>
      <c r="AF16" s="243"/>
      <c r="AG16" s="244"/>
      <c r="AH16" s="245"/>
      <c r="AI16" s="243"/>
      <c r="AJ16" s="244"/>
      <c r="AK16" s="245"/>
      <c r="AL16" s="243"/>
      <c r="AM16" s="244"/>
      <c r="AN16" s="246"/>
      <c r="AO16" s="240">
        <f>COUNTIF(B16:AL16,B31)+COUNTIF(B16:AL16,K31)</f>
        <v>0</v>
      </c>
      <c r="AP16" s="207">
        <f>COUNTIF(B16:AL16,E31)</f>
        <v>0</v>
      </c>
      <c r="AQ16" s="207">
        <f>COUNTIF(B16:AL16,H31)+COUNTIF(B16:AL16,N31)</f>
        <v>0</v>
      </c>
      <c r="AR16" s="214">
        <f>B17+E17+H17+K17+N17+Q17+T17+W17+Z17+AC17+AF17+AI17+AL17</f>
        <v>0</v>
      </c>
      <c r="AS16" s="214">
        <f>D17+G17+J17+M17+P17+S17+V17+Y17+AB17+AE17+AH17+AK17+AN17</f>
        <v>0</v>
      </c>
      <c r="AT16" s="214">
        <f>AR16-AS16</f>
        <v>0</v>
      </c>
      <c r="AU16" s="207">
        <f>AO16*3+AP16*1</f>
        <v>0</v>
      </c>
      <c r="AV16" s="205">
        <f>RANK(AW17,$AW$4:$AW$29,0)</f>
        <v>1</v>
      </c>
    </row>
    <row r="17" spans="1:49" ht="15" customHeight="1">
      <c r="A17" s="242"/>
      <c r="B17" s="89"/>
      <c r="C17" s="90" t="s">
        <v>17</v>
      </c>
      <c r="D17" s="91"/>
      <c r="E17" s="89"/>
      <c r="F17" s="90" t="s">
        <v>17</v>
      </c>
      <c r="G17" s="91"/>
      <c r="H17" s="89"/>
      <c r="I17" s="90" t="s">
        <v>17</v>
      </c>
      <c r="J17" s="91"/>
      <c r="K17" s="89"/>
      <c r="L17" s="90" t="s">
        <v>17</v>
      </c>
      <c r="M17" s="91"/>
      <c r="N17" s="89"/>
      <c r="O17" s="90" t="s">
        <v>17</v>
      </c>
      <c r="P17" s="91"/>
      <c r="Q17" s="89"/>
      <c r="R17" s="90" t="s">
        <v>17</v>
      </c>
      <c r="S17" s="91"/>
      <c r="T17" s="89"/>
      <c r="U17" s="90"/>
      <c r="V17" s="91"/>
      <c r="W17" s="89"/>
      <c r="X17" s="90" t="s">
        <v>17</v>
      </c>
      <c r="Y17" s="91"/>
      <c r="Z17" s="89"/>
      <c r="AA17" s="90" t="s">
        <v>17</v>
      </c>
      <c r="AB17" s="91"/>
      <c r="AC17" s="89"/>
      <c r="AD17" s="90" t="s">
        <v>17</v>
      </c>
      <c r="AE17" s="91"/>
      <c r="AF17" s="89"/>
      <c r="AG17" s="90" t="s">
        <v>17</v>
      </c>
      <c r="AH17" s="91"/>
      <c r="AI17" s="89"/>
      <c r="AJ17" s="90" t="s">
        <v>17</v>
      </c>
      <c r="AK17" s="91"/>
      <c r="AL17" s="89"/>
      <c r="AM17" s="90" t="s">
        <v>17</v>
      </c>
      <c r="AN17" s="92"/>
      <c r="AO17" s="240"/>
      <c r="AP17" s="207"/>
      <c r="AQ17" s="207"/>
      <c r="AR17" s="214"/>
      <c r="AS17" s="214"/>
      <c r="AT17" s="214"/>
      <c r="AU17" s="207"/>
      <c r="AV17" s="205"/>
      <c r="AW17" s="93">
        <f>AU16*10000+AT16*100+AR16</f>
        <v>0</v>
      </c>
    </row>
    <row r="18" spans="1:48" ht="15" customHeight="1">
      <c r="A18" s="247"/>
      <c r="B18" s="243"/>
      <c r="C18" s="244"/>
      <c r="D18" s="245"/>
      <c r="E18" s="243"/>
      <c r="F18" s="244"/>
      <c r="G18" s="245"/>
      <c r="H18" s="243"/>
      <c r="I18" s="244"/>
      <c r="J18" s="245"/>
      <c r="K18" s="243"/>
      <c r="L18" s="244"/>
      <c r="M18" s="245"/>
      <c r="N18" s="243"/>
      <c r="O18" s="244"/>
      <c r="P18" s="245"/>
      <c r="Q18" s="243"/>
      <c r="R18" s="244"/>
      <c r="S18" s="245"/>
      <c r="T18" s="243"/>
      <c r="U18" s="244"/>
      <c r="V18" s="245"/>
      <c r="W18" s="243"/>
      <c r="X18" s="244"/>
      <c r="Y18" s="245"/>
      <c r="Z18" s="243"/>
      <c r="AA18" s="244"/>
      <c r="AB18" s="245"/>
      <c r="AC18" s="243"/>
      <c r="AD18" s="244"/>
      <c r="AE18" s="245"/>
      <c r="AF18" s="243"/>
      <c r="AG18" s="244"/>
      <c r="AH18" s="245"/>
      <c r="AI18" s="243"/>
      <c r="AJ18" s="244"/>
      <c r="AK18" s="245"/>
      <c r="AL18" s="243"/>
      <c r="AM18" s="244"/>
      <c r="AN18" s="246"/>
      <c r="AO18" s="240">
        <f>COUNTIF(B18:AL18,B31)+COUNTIF(B18:AL18,K31)</f>
        <v>0</v>
      </c>
      <c r="AP18" s="207">
        <f>COUNTIF(B18:AL18,E31)</f>
        <v>0</v>
      </c>
      <c r="AQ18" s="207">
        <f>COUNTIF(B18:AL18,H31)+COUNTIF(B18:AL18,N31)</f>
        <v>0</v>
      </c>
      <c r="AR18" s="214">
        <f>B19+E19+H19+K19+N19+Q19+T19+W19+Z19+AC19+AF19+AI19+AL19</f>
        <v>0</v>
      </c>
      <c r="AS18" s="214">
        <f>D19+G19+J19+M19+P19+S19+V19+Y19+AB19+AE19+AH19+AK19+AN19</f>
        <v>0</v>
      </c>
      <c r="AT18" s="214">
        <f>AR18-AS18</f>
        <v>0</v>
      </c>
      <c r="AU18" s="207">
        <f>AO18*3+AP18*1</f>
        <v>0</v>
      </c>
      <c r="AV18" s="205">
        <f>RANK(AW19,$AW$4:$AW$29,0)</f>
        <v>1</v>
      </c>
    </row>
    <row r="19" spans="1:49" ht="15" customHeight="1">
      <c r="A19" s="234"/>
      <c r="B19" s="89"/>
      <c r="C19" s="90" t="s">
        <v>17</v>
      </c>
      <c r="D19" s="91"/>
      <c r="E19" s="89"/>
      <c r="F19" s="90" t="s">
        <v>17</v>
      </c>
      <c r="G19" s="91"/>
      <c r="H19" s="89"/>
      <c r="I19" s="90" t="s">
        <v>17</v>
      </c>
      <c r="J19" s="91"/>
      <c r="K19" s="89"/>
      <c r="L19" s="90" t="s">
        <v>17</v>
      </c>
      <c r="M19" s="91"/>
      <c r="N19" s="89"/>
      <c r="O19" s="90" t="s">
        <v>17</v>
      </c>
      <c r="P19" s="91"/>
      <c r="Q19" s="89"/>
      <c r="R19" s="90" t="s">
        <v>17</v>
      </c>
      <c r="S19" s="91"/>
      <c r="T19" s="89"/>
      <c r="U19" s="90" t="s">
        <v>17</v>
      </c>
      <c r="V19" s="91"/>
      <c r="W19" s="89"/>
      <c r="X19" s="90"/>
      <c r="Y19" s="91"/>
      <c r="Z19" s="89"/>
      <c r="AA19" s="90" t="s">
        <v>17</v>
      </c>
      <c r="AB19" s="91"/>
      <c r="AC19" s="89"/>
      <c r="AD19" s="90" t="s">
        <v>17</v>
      </c>
      <c r="AE19" s="91"/>
      <c r="AF19" s="89"/>
      <c r="AG19" s="90" t="s">
        <v>17</v>
      </c>
      <c r="AH19" s="91"/>
      <c r="AI19" s="89"/>
      <c r="AJ19" s="90" t="s">
        <v>17</v>
      </c>
      <c r="AK19" s="91"/>
      <c r="AL19" s="89"/>
      <c r="AM19" s="90" t="s">
        <v>17</v>
      </c>
      <c r="AN19" s="92"/>
      <c r="AO19" s="240"/>
      <c r="AP19" s="207"/>
      <c r="AQ19" s="207"/>
      <c r="AR19" s="214"/>
      <c r="AS19" s="214"/>
      <c r="AT19" s="214"/>
      <c r="AU19" s="207"/>
      <c r="AV19" s="205"/>
      <c r="AW19" s="93">
        <f>AU18*10000+AT18*100+AR18</f>
        <v>0</v>
      </c>
    </row>
    <row r="20" spans="1:48" ht="15" customHeight="1">
      <c r="A20" s="241"/>
      <c r="B20" s="243"/>
      <c r="C20" s="244"/>
      <c r="D20" s="245"/>
      <c r="E20" s="243"/>
      <c r="F20" s="244"/>
      <c r="G20" s="245"/>
      <c r="H20" s="243"/>
      <c r="I20" s="244"/>
      <c r="J20" s="245"/>
      <c r="K20" s="243"/>
      <c r="L20" s="244"/>
      <c r="M20" s="245"/>
      <c r="N20" s="243"/>
      <c r="O20" s="244"/>
      <c r="P20" s="245"/>
      <c r="Q20" s="243"/>
      <c r="R20" s="244"/>
      <c r="S20" s="245"/>
      <c r="T20" s="243"/>
      <c r="U20" s="244"/>
      <c r="V20" s="245"/>
      <c r="W20" s="243"/>
      <c r="X20" s="244"/>
      <c r="Y20" s="245"/>
      <c r="Z20" s="243"/>
      <c r="AA20" s="244"/>
      <c r="AB20" s="245"/>
      <c r="AC20" s="243"/>
      <c r="AD20" s="244"/>
      <c r="AE20" s="245"/>
      <c r="AF20" s="243"/>
      <c r="AG20" s="244"/>
      <c r="AH20" s="245"/>
      <c r="AI20" s="243"/>
      <c r="AJ20" s="244"/>
      <c r="AK20" s="245"/>
      <c r="AL20" s="243"/>
      <c r="AM20" s="244"/>
      <c r="AN20" s="246"/>
      <c r="AO20" s="240">
        <f>COUNTIF(B20:AL20,B31)+COUNTIF(B20:AL20,K31)</f>
        <v>0</v>
      </c>
      <c r="AP20" s="207">
        <f>COUNTIF(B20:AL20,E31)</f>
        <v>0</v>
      </c>
      <c r="AQ20" s="207">
        <f>COUNTIF(B20:AL20,H31)+COUNTIF(B20:AL20,N31)</f>
        <v>0</v>
      </c>
      <c r="AR20" s="214">
        <f>B21+E21+H21+K21+N21+Q21+T21+W21+Z21+AC21+AF21+AI21+AL21</f>
        <v>0</v>
      </c>
      <c r="AS20" s="214">
        <f>D21+G21+J21+M21+P21+S21+V21+Y21+AB21+AE21+AH21+AK21+AN21</f>
        <v>0</v>
      </c>
      <c r="AT20" s="214">
        <f>AR20-AS20</f>
        <v>0</v>
      </c>
      <c r="AU20" s="207">
        <f>AO20*3+AP20*1</f>
        <v>0</v>
      </c>
      <c r="AV20" s="205">
        <f>RANK(AW21,$AW$4:$AW$29,0)</f>
        <v>1</v>
      </c>
    </row>
    <row r="21" spans="1:49" ht="15" customHeight="1">
      <c r="A21" s="242"/>
      <c r="B21" s="89"/>
      <c r="C21" s="90" t="s">
        <v>17</v>
      </c>
      <c r="D21" s="91"/>
      <c r="E21" s="89"/>
      <c r="F21" s="90" t="s">
        <v>17</v>
      </c>
      <c r="G21" s="91"/>
      <c r="H21" s="89"/>
      <c r="I21" s="90" t="s">
        <v>17</v>
      </c>
      <c r="J21" s="91"/>
      <c r="K21" s="89"/>
      <c r="L21" s="90" t="s">
        <v>17</v>
      </c>
      <c r="M21" s="91"/>
      <c r="N21" s="89"/>
      <c r="O21" s="90" t="s">
        <v>17</v>
      </c>
      <c r="P21" s="91"/>
      <c r="Q21" s="89"/>
      <c r="R21" s="90" t="s">
        <v>17</v>
      </c>
      <c r="S21" s="91"/>
      <c r="T21" s="89"/>
      <c r="U21" s="90" t="s">
        <v>17</v>
      </c>
      <c r="V21" s="91"/>
      <c r="W21" s="89"/>
      <c r="X21" s="90" t="s">
        <v>17</v>
      </c>
      <c r="Y21" s="91"/>
      <c r="Z21" s="89"/>
      <c r="AA21" s="90"/>
      <c r="AB21" s="91"/>
      <c r="AC21" s="89"/>
      <c r="AD21" s="90" t="s">
        <v>17</v>
      </c>
      <c r="AE21" s="91"/>
      <c r="AF21" s="89"/>
      <c r="AG21" s="90" t="s">
        <v>17</v>
      </c>
      <c r="AH21" s="91"/>
      <c r="AI21" s="89"/>
      <c r="AJ21" s="90" t="s">
        <v>17</v>
      </c>
      <c r="AK21" s="91"/>
      <c r="AL21" s="89"/>
      <c r="AM21" s="90" t="s">
        <v>17</v>
      </c>
      <c r="AN21" s="92"/>
      <c r="AO21" s="240"/>
      <c r="AP21" s="207"/>
      <c r="AQ21" s="207"/>
      <c r="AR21" s="214"/>
      <c r="AS21" s="214"/>
      <c r="AT21" s="214"/>
      <c r="AU21" s="207"/>
      <c r="AV21" s="205"/>
      <c r="AW21" s="93">
        <f>AU20*10000+AT20*100+AR20</f>
        <v>0</v>
      </c>
    </row>
    <row r="22" spans="1:48" ht="15" customHeight="1">
      <c r="A22" s="241"/>
      <c r="B22" s="243"/>
      <c r="C22" s="244"/>
      <c r="D22" s="245"/>
      <c r="E22" s="243"/>
      <c r="F22" s="244"/>
      <c r="G22" s="245"/>
      <c r="H22" s="243"/>
      <c r="I22" s="244"/>
      <c r="J22" s="245"/>
      <c r="K22" s="243"/>
      <c r="L22" s="244"/>
      <c r="M22" s="245"/>
      <c r="N22" s="243"/>
      <c r="O22" s="244"/>
      <c r="P22" s="245"/>
      <c r="Q22" s="243"/>
      <c r="R22" s="244"/>
      <c r="S22" s="245"/>
      <c r="T22" s="243"/>
      <c r="U22" s="244"/>
      <c r="V22" s="245"/>
      <c r="W22" s="243"/>
      <c r="X22" s="244"/>
      <c r="Y22" s="245"/>
      <c r="Z22" s="243"/>
      <c r="AA22" s="244"/>
      <c r="AB22" s="245"/>
      <c r="AC22" s="243"/>
      <c r="AD22" s="244"/>
      <c r="AE22" s="245"/>
      <c r="AF22" s="243"/>
      <c r="AG22" s="244"/>
      <c r="AH22" s="245"/>
      <c r="AI22" s="243"/>
      <c r="AJ22" s="244"/>
      <c r="AK22" s="245"/>
      <c r="AL22" s="243"/>
      <c r="AM22" s="244"/>
      <c r="AN22" s="246"/>
      <c r="AO22" s="240">
        <f>COUNTIF(B22:AL22,B31)+COUNTIF(B22:AL22,K31)</f>
        <v>0</v>
      </c>
      <c r="AP22" s="207">
        <f>COUNTIF(B22:AL22,E31)</f>
        <v>0</v>
      </c>
      <c r="AQ22" s="207">
        <f>COUNTIF(B22:AL22,H31)+COUNTIF(B22:AL22,N31)</f>
        <v>0</v>
      </c>
      <c r="AR22" s="214">
        <f>B23+E23+H23+K23+N23+Q23+T23+W23+Z23+AC23+AF23+AI23+AL23</f>
        <v>0</v>
      </c>
      <c r="AS22" s="214">
        <f>D23+G23+J23+M23+P23+S23+V23+Y23+AB23+AE23+AH23+AK23+AN23</f>
        <v>0</v>
      </c>
      <c r="AT22" s="214">
        <f>AR22-AS22</f>
        <v>0</v>
      </c>
      <c r="AU22" s="207">
        <f>AO22*3+AP22*1</f>
        <v>0</v>
      </c>
      <c r="AV22" s="205">
        <f>RANK(AW23,$AW$4:$AW$29,0)</f>
        <v>1</v>
      </c>
    </row>
    <row r="23" spans="1:49" ht="15" customHeight="1">
      <c r="A23" s="242"/>
      <c r="B23" s="89"/>
      <c r="C23" s="90" t="s">
        <v>17</v>
      </c>
      <c r="D23" s="91"/>
      <c r="E23" s="89"/>
      <c r="F23" s="90" t="s">
        <v>17</v>
      </c>
      <c r="G23" s="91"/>
      <c r="H23" s="89"/>
      <c r="I23" s="90" t="s">
        <v>17</v>
      </c>
      <c r="J23" s="91"/>
      <c r="K23" s="89"/>
      <c r="L23" s="90" t="s">
        <v>17</v>
      </c>
      <c r="M23" s="91"/>
      <c r="N23" s="89"/>
      <c r="O23" s="90" t="s">
        <v>17</v>
      </c>
      <c r="P23" s="91"/>
      <c r="Q23" s="89"/>
      <c r="R23" s="90" t="s">
        <v>17</v>
      </c>
      <c r="S23" s="91"/>
      <c r="T23" s="89"/>
      <c r="U23" s="90" t="s">
        <v>17</v>
      </c>
      <c r="V23" s="91"/>
      <c r="W23" s="89"/>
      <c r="X23" s="90" t="s">
        <v>17</v>
      </c>
      <c r="Y23" s="91"/>
      <c r="Z23" s="89"/>
      <c r="AA23" s="90" t="s">
        <v>17</v>
      </c>
      <c r="AB23" s="91"/>
      <c r="AC23" s="89"/>
      <c r="AD23" s="90"/>
      <c r="AE23" s="91"/>
      <c r="AF23" s="89"/>
      <c r="AG23" s="90" t="s">
        <v>17</v>
      </c>
      <c r="AH23" s="91"/>
      <c r="AI23" s="89"/>
      <c r="AJ23" s="90" t="s">
        <v>17</v>
      </c>
      <c r="AK23" s="91"/>
      <c r="AL23" s="89"/>
      <c r="AM23" s="90" t="s">
        <v>17</v>
      </c>
      <c r="AN23" s="92"/>
      <c r="AO23" s="240"/>
      <c r="AP23" s="207"/>
      <c r="AQ23" s="207"/>
      <c r="AR23" s="214"/>
      <c r="AS23" s="214"/>
      <c r="AT23" s="214"/>
      <c r="AU23" s="207"/>
      <c r="AV23" s="205"/>
      <c r="AW23" s="93">
        <f>AU22*10000+AT22*100+AR22</f>
        <v>0</v>
      </c>
    </row>
    <row r="24" spans="1:48" ht="15" customHeight="1">
      <c r="A24" s="241"/>
      <c r="B24" s="243"/>
      <c r="C24" s="244"/>
      <c r="D24" s="245"/>
      <c r="E24" s="243"/>
      <c r="F24" s="244"/>
      <c r="G24" s="245"/>
      <c r="H24" s="243"/>
      <c r="I24" s="244"/>
      <c r="J24" s="245"/>
      <c r="K24" s="243"/>
      <c r="L24" s="244"/>
      <c r="M24" s="245"/>
      <c r="N24" s="243"/>
      <c r="O24" s="244"/>
      <c r="P24" s="245"/>
      <c r="Q24" s="243"/>
      <c r="R24" s="244"/>
      <c r="S24" s="245"/>
      <c r="T24" s="243"/>
      <c r="U24" s="244"/>
      <c r="V24" s="245"/>
      <c r="W24" s="243"/>
      <c r="X24" s="244"/>
      <c r="Y24" s="245"/>
      <c r="Z24" s="243"/>
      <c r="AA24" s="244"/>
      <c r="AB24" s="245"/>
      <c r="AC24" s="243"/>
      <c r="AD24" s="244"/>
      <c r="AE24" s="245"/>
      <c r="AF24" s="243"/>
      <c r="AG24" s="244"/>
      <c r="AH24" s="245"/>
      <c r="AI24" s="243"/>
      <c r="AJ24" s="244"/>
      <c r="AK24" s="245"/>
      <c r="AL24" s="243"/>
      <c r="AM24" s="244"/>
      <c r="AN24" s="246"/>
      <c r="AO24" s="240">
        <f>COUNTIF(B24:AL24,B31)+COUNTIF(B24:AL24,K31)</f>
        <v>0</v>
      </c>
      <c r="AP24" s="207">
        <f>COUNTIF(B24:AL24,E31)</f>
        <v>0</v>
      </c>
      <c r="AQ24" s="207">
        <f>COUNTIF(B24:AL24,H31)+COUNTIF(B24:AL24,N31)</f>
        <v>0</v>
      </c>
      <c r="AR24" s="214">
        <f>B25+E25+H25+K25+N25+Q25+T25+W25+Z25+AC25+AF25+AI25+AL25</f>
        <v>0</v>
      </c>
      <c r="AS24" s="214">
        <f>D25+G25+J25+M25+P25+S25+V25+Y25+AB25+AE25+AH25+AK25+AN25</f>
        <v>0</v>
      </c>
      <c r="AT24" s="214">
        <f>AR24-AS24</f>
        <v>0</v>
      </c>
      <c r="AU24" s="207">
        <f>AO24*3+AP24*1</f>
        <v>0</v>
      </c>
      <c r="AV24" s="205">
        <f>RANK(AW25,$AW$4:$AW$29,0)</f>
        <v>1</v>
      </c>
    </row>
    <row r="25" spans="1:49" ht="15" customHeight="1">
      <c r="A25" s="242"/>
      <c r="B25" s="89"/>
      <c r="C25" s="90" t="s">
        <v>17</v>
      </c>
      <c r="D25" s="91"/>
      <c r="E25" s="89"/>
      <c r="F25" s="90" t="s">
        <v>17</v>
      </c>
      <c r="G25" s="91"/>
      <c r="H25" s="89"/>
      <c r="I25" s="90" t="s">
        <v>17</v>
      </c>
      <c r="J25" s="91"/>
      <c r="K25" s="89"/>
      <c r="L25" s="90" t="s">
        <v>17</v>
      </c>
      <c r="M25" s="91"/>
      <c r="N25" s="89"/>
      <c r="O25" s="90" t="s">
        <v>17</v>
      </c>
      <c r="P25" s="91"/>
      <c r="Q25" s="89"/>
      <c r="R25" s="90" t="s">
        <v>17</v>
      </c>
      <c r="S25" s="91"/>
      <c r="T25" s="89"/>
      <c r="U25" s="90" t="s">
        <v>17</v>
      </c>
      <c r="V25" s="91"/>
      <c r="W25" s="89"/>
      <c r="X25" s="90" t="s">
        <v>17</v>
      </c>
      <c r="Y25" s="91"/>
      <c r="Z25" s="89"/>
      <c r="AA25" s="90" t="s">
        <v>17</v>
      </c>
      <c r="AB25" s="91"/>
      <c r="AC25" s="89"/>
      <c r="AD25" s="90" t="s">
        <v>17</v>
      </c>
      <c r="AE25" s="91"/>
      <c r="AF25" s="89"/>
      <c r="AG25" s="90"/>
      <c r="AH25" s="91"/>
      <c r="AI25" s="89"/>
      <c r="AJ25" s="90" t="s">
        <v>17</v>
      </c>
      <c r="AK25" s="91"/>
      <c r="AL25" s="89"/>
      <c r="AM25" s="90" t="s">
        <v>17</v>
      </c>
      <c r="AN25" s="92"/>
      <c r="AO25" s="240"/>
      <c r="AP25" s="207"/>
      <c r="AQ25" s="207"/>
      <c r="AR25" s="214"/>
      <c r="AS25" s="214"/>
      <c r="AT25" s="214"/>
      <c r="AU25" s="207"/>
      <c r="AV25" s="205"/>
      <c r="AW25" s="93">
        <f>AU24*10000+AT24*100+AR24</f>
        <v>0</v>
      </c>
    </row>
    <row r="26" spans="1:48" ht="15" customHeight="1">
      <c r="A26" s="241"/>
      <c r="B26" s="243"/>
      <c r="C26" s="244"/>
      <c r="D26" s="245"/>
      <c r="E26" s="243"/>
      <c r="F26" s="244"/>
      <c r="G26" s="245"/>
      <c r="H26" s="243"/>
      <c r="I26" s="244"/>
      <c r="J26" s="245"/>
      <c r="K26" s="243"/>
      <c r="L26" s="244"/>
      <c r="M26" s="245"/>
      <c r="N26" s="243"/>
      <c r="O26" s="244"/>
      <c r="P26" s="245"/>
      <c r="Q26" s="243"/>
      <c r="R26" s="244"/>
      <c r="S26" s="245"/>
      <c r="T26" s="243"/>
      <c r="U26" s="244"/>
      <c r="V26" s="245"/>
      <c r="W26" s="243"/>
      <c r="X26" s="244"/>
      <c r="Y26" s="245"/>
      <c r="Z26" s="243"/>
      <c r="AA26" s="244"/>
      <c r="AB26" s="245"/>
      <c r="AC26" s="243"/>
      <c r="AD26" s="244"/>
      <c r="AE26" s="245"/>
      <c r="AF26" s="243"/>
      <c r="AG26" s="244"/>
      <c r="AH26" s="245"/>
      <c r="AI26" s="243"/>
      <c r="AJ26" s="244"/>
      <c r="AK26" s="245"/>
      <c r="AL26" s="243"/>
      <c r="AM26" s="244"/>
      <c r="AN26" s="246"/>
      <c r="AO26" s="240">
        <f>COUNTIF(B26:AL26,B31)+COUNTIF(B26:AL26,K31)</f>
        <v>0</v>
      </c>
      <c r="AP26" s="207">
        <f>COUNTIF(B26:AL26,E31)</f>
        <v>0</v>
      </c>
      <c r="AQ26" s="207">
        <f>COUNTIF(B26:AL26,H31)+COUNTIF(B26:AL26,N31)</f>
        <v>0</v>
      </c>
      <c r="AR26" s="214">
        <f>B27+E27+H27+K27+N27+Q27+T27+W27+Z27+AC27+AF27+AI27+AL27</f>
        <v>0</v>
      </c>
      <c r="AS26" s="214">
        <f>D27+G27+J27+M27+P27+S27+V27+Y27+AB27+AE27+AH27+AK27+AN27</f>
        <v>0</v>
      </c>
      <c r="AT26" s="214">
        <f>AR26-AS26</f>
        <v>0</v>
      </c>
      <c r="AU26" s="207">
        <f>AO26*3+AP26*1</f>
        <v>0</v>
      </c>
      <c r="AV26" s="205">
        <f>RANK(AW27,$AW$4:$AW$29,0)</f>
        <v>1</v>
      </c>
    </row>
    <row r="27" spans="1:49" ht="15" customHeight="1">
      <c r="A27" s="242"/>
      <c r="B27" s="89"/>
      <c r="C27" s="90" t="s">
        <v>17</v>
      </c>
      <c r="D27" s="91"/>
      <c r="E27" s="89"/>
      <c r="F27" s="90" t="s">
        <v>17</v>
      </c>
      <c r="G27" s="91"/>
      <c r="H27" s="89"/>
      <c r="I27" s="90" t="s">
        <v>17</v>
      </c>
      <c r="J27" s="91"/>
      <c r="K27" s="89"/>
      <c r="L27" s="90" t="s">
        <v>17</v>
      </c>
      <c r="M27" s="91"/>
      <c r="N27" s="89"/>
      <c r="O27" s="90" t="s">
        <v>17</v>
      </c>
      <c r="P27" s="91"/>
      <c r="Q27" s="89"/>
      <c r="R27" s="90" t="s">
        <v>17</v>
      </c>
      <c r="S27" s="91"/>
      <c r="T27" s="89"/>
      <c r="U27" s="90" t="s">
        <v>17</v>
      </c>
      <c r="V27" s="91"/>
      <c r="W27" s="89"/>
      <c r="X27" s="90" t="s">
        <v>17</v>
      </c>
      <c r="Y27" s="91"/>
      <c r="Z27" s="89"/>
      <c r="AA27" s="90" t="s">
        <v>17</v>
      </c>
      <c r="AB27" s="91"/>
      <c r="AC27" s="89"/>
      <c r="AD27" s="90" t="s">
        <v>17</v>
      </c>
      <c r="AE27" s="91"/>
      <c r="AF27" s="89"/>
      <c r="AG27" s="90" t="s">
        <v>17</v>
      </c>
      <c r="AH27" s="91"/>
      <c r="AI27" s="89"/>
      <c r="AJ27" s="90"/>
      <c r="AK27" s="91"/>
      <c r="AL27" s="89"/>
      <c r="AM27" s="90" t="s">
        <v>17</v>
      </c>
      <c r="AN27" s="92"/>
      <c r="AO27" s="240"/>
      <c r="AP27" s="207"/>
      <c r="AQ27" s="207"/>
      <c r="AR27" s="214"/>
      <c r="AS27" s="214"/>
      <c r="AT27" s="214"/>
      <c r="AU27" s="207"/>
      <c r="AV27" s="205"/>
      <c r="AW27" s="93">
        <f>AU26*10000+AT26*100+AR26</f>
        <v>0</v>
      </c>
    </row>
    <row r="28" spans="1:48" ht="15" customHeight="1">
      <c r="A28" s="241"/>
      <c r="B28" s="243"/>
      <c r="C28" s="244"/>
      <c r="D28" s="245"/>
      <c r="E28" s="243"/>
      <c r="F28" s="244"/>
      <c r="G28" s="245"/>
      <c r="H28" s="243"/>
      <c r="I28" s="244"/>
      <c r="J28" s="245"/>
      <c r="K28" s="243"/>
      <c r="L28" s="244"/>
      <c r="M28" s="245"/>
      <c r="N28" s="243"/>
      <c r="O28" s="244"/>
      <c r="P28" s="245"/>
      <c r="Q28" s="243"/>
      <c r="R28" s="244"/>
      <c r="S28" s="245"/>
      <c r="T28" s="243"/>
      <c r="U28" s="244"/>
      <c r="V28" s="245"/>
      <c r="W28" s="243"/>
      <c r="X28" s="244"/>
      <c r="Y28" s="245"/>
      <c r="Z28" s="243"/>
      <c r="AA28" s="244"/>
      <c r="AB28" s="245"/>
      <c r="AC28" s="243"/>
      <c r="AD28" s="244"/>
      <c r="AE28" s="245"/>
      <c r="AF28" s="243"/>
      <c r="AG28" s="244"/>
      <c r="AH28" s="245"/>
      <c r="AI28" s="243"/>
      <c r="AJ28" s="244"/>
      <c r="AK28" s="245"/>
      <c r="AL28" s="243"/>
      <c r="AM28" s="244"/>
      <c r="AN28" s="246"/>
      <c r="AO28" s="240">
        <f>COUNTIF(B28:AL28,B31)+COUNTIF(B28:AL28,K31)</f>
        <v>0</v>
      </c>
      <c r="AP28" s="207">
        <f>COUNTIF(B28:AL28,E31)</f>
        <v>0</v>
      </c>
      <c r="AQ28" s="207">
        <f>COUNTIF(B28:AL28,H31)+COUNTIF(B28:AL28,N31)</f>
        <v>0</v>
      </c>
      <c r="AR28" s="214">
        <f>B29+E29+H29+K29+N29+Q29+T29+W29+Z29+AC29+AF29+AI29+AL29</f>
        <v>0</v>
      </c>
      <c r="AS28" s="214">
        <f>D29+G29+J29+M29+P29+S29+V29+Y29+AB29+AE29+AH29+AK29+AN29</f>
        <v>0</v>
      </c>
      <c r="AT28" s="214">
        <f>AR28-AS28</f>
        <v>0</v>
      </c>
      <c r="AU28" s="207">
        <f>AO28*3+AP28*1</f>
        <v>0</v>
      </c>
      <c r="AV28" s="205">
        <f>RANK(AW29,$AW$4:$AW$29,0)</f>
        <v>1</v>
      </c>
    </row>
    <row r="29" spans="1:49" ht="15" customHeight="1" thickBot="1">
      <c r="A29" s="248"/>
      <c r="B29" s="94"/>
      <c r="C29" s="95" t="s">
        <v>17</v>
      </c>
      <c r="D29" s="96"/>
      <c r="E29" s="94"/>
      <c r="F29" s="95" t="s">
        <v>17</v>
      </c>
      <c r="G29" s="96"/>
      <c r="H29" s="94"/>
      <c r="I29" s="95" t="s">
        <v>17</v>
      </c>
      <c r="J29" s="96"/>
      <c r="K29" s="94"/>
      <c r="L29" s="95" t="s">
        <v>17</v>
      </c>
      <c r="M29" s="96"/>
      <c r="N29" s="94"/>
      <c r="O29" s="95" t="s">
        <v>17</v>
      </c>
      <c r="P29" s="96"/>
      <c r="Q29" s="94"/>
      <c r="R29" s="95" t="s">
        <v>17</v>
      </c>
      <c r="S29" s="96"/>
      <c r="T29" s="94"/>
      <c r="U29" s="95" t="s">
        <v>17</v>
      </c>
      <c r="V29" s="96"/>
      <c r="W29" s="94"/>
      <c r="X29" s="95" t="s">
        <v>17</v>
      </c>
      <c r="Y29" s="96"/>
      <c r="Z29" s="94"/>
      <c r="AA29" s="95" t="s">
        <v>17</v>
      </c>
      <c r="AB29" s="96"/>
      <c r="AC29" s="94"/>
      <c r="AD29" s="95" t="s">
        <v>17</v>
      </c>
      <c r="AE29" s="96"/>
      <c r="AF29" s="94"/>
      <c r="AG29" s="95" t="s">
        <v>17</v>
      </c>
      <c r="AH29" s="96"/>
      <c r="AI29" s="94"/>
      <c r="AJ29" s="95" t="s">
        <v>17</v>
      </c>
      <c r="AK29" s="96"/>
      <c r="AL29" s="94"/>
      <c r="AM29" s="95"/>
      <c r="AN29" s="97"/>
      <c r="AO29" s="249"/>
      <c r="AP29" s="208"/>
      <c r="AQ29" s="208"/>
      <c r="AR29" s="216"/>
      <c r="AS29" s="216"/>
      <c r="AT29" s="216"/>
      <c r="AU29" s="208"/>
      <c r="AV29" s="206"/>
      <c r="AW29" s="93">
        <f>AU28*10000+AT28*100+AR28</f>
        <v>0</v>
      </c>
    </row>
    <row r="30" spans="1:45" ht="14.25" customHeight="1" hidden="1">
      <c r="A30" s="98"/>
      <c r="AR30" s="93">
        <f>SUM(AR4:AR29)</f>
        <v>0</v>
      </c>
      <c r="AS30" s="93">
        <f>SUM(AS4:AS29)</f>
        <v>0</v>
      </c>
    </row>
    <row r="31" spans="2:14" ht="13.5" customHeight="1" hidden="1">
      <c r="B31" s="93" t="s">
        <v>8</v>
      </c>
      <c r="E31" s="93" t="s">
        <v>9</v>
      </c>
      <c r="H31" s="93" t="s">
        <v>10</v>
      </c>
      <c r="K31" s="93" t="s">
        <v>11</v>
      </c>
      <c r="N31" s="93" t="s">
        <v>12</v>
      </c>
    </row>
    <row r="32" ht="13.5" customHeight="1" hidden="1"/>
    <row r="33" ht="13.5" customHeight="1" hidden="1"/>
  </sheetData>
  <sheetProtection/>
  <mergeCells count="300">
    <mergeCell ref="AS28:AS29"/>
    <mergeCell ref="AT28:AT29"/>
    <mergeCell ref="AU28:AU29"/>
    <mergeCell ref="AV28:AV29"/>
    <mergeCell ref="AI28:AK28"/>
    <mergeCell ref="AL28:AN28"/>
    <mergeCell ref="AO28:AO29"/>
    <mergeCell ref="AP28:AP29"/>
    <mergeCell ref="AQ28:AQ29"/>
    <mergeCell ref="AR28:AR29"/>
    <mergeCell ref="Q28:S28"/>
    <mergeCell ref="T28:V28"/>
    <mergeCell ref="W28:Y28"/>
    <mergeCell ref="Z28:AB28"/>
    <mergeCell ref="AC28:AE28"/>
    <mergeCell ref="AF28:AH28"/>
    <mergeCell ref="AS26:AS27"/>
    <mergeCell ref="AT26:AT27"/>
    <mergeCell ref="AU26:AU27"/>
    <mergeCell ref="AV26:AV27"/>
    <mergeCell ref="A28:A29"/>
    <mergeCell ref="B28:D28"/>
    <mergeCell ref="E28:G28"/>
    <mergeCell ref="H28:J28"/>
    <mergeCell ref="K28:M28"/>
    <mergeCell ref="N28:P28"/>
    <mergeCell ref="AI26:AK26"/>
    <mergeCell ref="AL26:AN26"/>
    <mergeCell ref="AO26:AO27"/>
    <mergeCell ref="AP26:AP27"/>
    <mergeCell ref="AQ26:AQ27"/>
    <mergeCell ref="AR26:AR27"/>
    <mergeCell ref="Q26:S26"/>
    <mergeCell ref="T26:V26"/>
    <mergeCell ref="W26:Y26"/>
    <mergeCell ref="Z26:AB26"/>
    <mergeCell ref="AC26:AE26"/>
    <mergeCell ref="AF26:AH26"/>
    <mergeCell ref="AS24:AS25"/>
    <mergeCell ref="AT24:AT25"/>
    <mergeCell ref="AU24:AU25"/>
    <mergeCell ref="AV24:AV25"/>
    <mergeCell ref="A26:A27"/>
    <mergeCell ref="B26:D26"/>
    <mergeCell ref="E26:G26"/>
    <mergeCell ref="H26:J26"/>
    <mergeCell ref="K26:M26"/>
    <mergeCell ref="N26:P26"/>
    <mergeCell ref="AI24:AK24"/>
    <mergeCell ref="AL24:AN24"/>
    <mergeCell ref="AO24:AO25"/>
    <mergeCell ref="AP24:AP25"/>
    <mergeCell ref="AQ24:AQ25"/>
    <mergeCell ref="AR24:AR25"/>
    <mergeCell ref="Q24:S24"/>
    <mergeCell ref="T24:V24"/>
    <mergeCell ref="W24:Y24"/>
    <mergeCell ref="Z24:AB24"/>
    <mergeCell ref="AC24:AE24"/>
    <mergeCell ref="AF24:AH24"/>
    <mergeCell ref="AS22:AS23"/>
    <mergeCell ref="AT22:AT23"/>
    <mergeCell ref="AU22:AU23"/>
    <mergeCell ref="AV22:AV23"/>
    <mergeCell ref="A24:A25"/>
    <mergeCell ref="B24:D24"/>
    <mergeCell ref="E24:G24"/>
    <mergeCell ref="H24:J24"/>
    <mergeCell ref="K24:M24"/>
    <mergeCell ref="N24:P24"/>
    <mergeCell ref="AI22:AK22"/>
    <mergeCell ref="AL22:AN22"/>
    <mergeCell ref="AO22:AO23"/>
    <mergeCell ref="AP22:AP23"/>
    <mergeCell ref="AQ22:AQ23"/>
    <mergeCell ref="AR22:AR23"/>
    <mergeCell ref="Q22:S22"/>
    <mergeCell ref="T22:V22"/>
    <mergeCell ref="W22:Y22"/>
    <mergeCell ref="Z22:AB22"/>
    <mergeCell ref="AC22:AE22"/>
    <mergeCell ref="AF22:AH22"/>
    <mergeCell ref="AS20:AS21"/>
    <mergeCell ref="AT20:AT21"/>
    <mergeCell ref="AU20:AU21"/>
    <mergeCell ref="AV20:AV21"/>
    <mergeCell ref="A22:A23"/>
    <mergeCell ref="B22:D22"/>
    <mergeCell ref="E22:G22"/>
    <mergeCell ref="H22:J22"/>
    <mergeCell ref="K22:M22"/>
    <mergeCell ref="N22:P22"/>
    <mergeCell ref="AI20:AK20"/>
    <mergeCell ref="AL20:AN20"/>
    <mergeCell ref="AO20:AO21"/>
    <mergeCell ref="AP20:AP21"/>
    <mergeCell ref="AQ20:AQ21"/>
    <mergeCell ref="AR20:AR21"/>
    <mergeCell ref="Q20:S20"/>
    <mergeCell ref="T20:V20"/>
    <mergeCell ref="W20:Y20"/>
    <mergeCell ref="Z20:AB20"/>
    <mergeCell ref="AC20:AE20"/>
    <mergeCell ref="AF20:AH20"/>
    <mergeCell ref="AS18:AS19"/>
    <mergeCell ref="AT18:AT19"/>
    <mergeCell ref="AU18:AU19"/>
    <mergeCell ref="AV18:AV19"/>
    <mergeCell ref="A20:A21"/>
    <mergeCell ref="B20:D20"/>
    <mergeCell ref="E20:G20"/>
    <mergeCell ref="H20:J20"/>
    <mergeCell ref="K20:M20"/>
    <mergeCell ref="N20:P20"/>
    <mergeCell ref="AI18:AK18"/>
    <mergeCell ref="AL18:AN18"/>
    <mergeCell ref="AO18:AO19"/>
    <mergeCell ref="AP18:AP19"/>
    <mergeCell ref="AQ18:AQ19"/>
    <mergeCell ref="AR18:AR19"/>
    <mergeCell ref="Q18:S18"/>
    <mergeCell ref="T18:V18"/>
    <mergeCell ref="W18:Y18"/>
    <mergeCell ref="Z18:AB18"/>
    <mergeCell ref="AC18:AE18"/>
    <mergeCell ref="AF18:AH18"/>
    <mergeCell ref="AS16:AS17"/>
    <mergeCell ref="AT16:AT17"/>
    <mergeCell ref="AU16:AU17"/>
    <mergeCell ref="AV16:AV17"/>
    <mergeCell ref="A18:A19"/>
    <mergeCell ref="B18:D18"/>
    <mergeCell ref="E18:G18"/>
    <mergeCell ref="H18:J18"/>
    <mergeCell ref="K18:M18"/>
    <mergeCell ref="N18:P18"/>
    <mergeCell ref="AI16:AK16"/>
    <mergeCell ref="AL16:AN16"/>
    <mergeCell ref="AO16:AO17"/>
    <mergeCell ref="AP16:AP17"/>
    <mergeCell ref="AQ16:AQ17"/>
    <mergeCell ref="AR16:AR17"/>
    <mergeCell ref="Q16:S16"/>
    <mergeCell ref="T16:V16"/>
    <mergeCell ref="W16:Y16"/>
    <mergeCell ref="Z16:AB16"/>
    <mergeCell ref="AC16:AE16"/>
    <mergeCell ref="AF16:AH16"/>
    <mergeCell ref="AS14:AS15"/>
    <mergeCell ref="AT14:AT15"/>
    <mergeCell ref="AU14:AU15"/>
    <mergeCell ref="AV14:AV15"/>
    <mergeCell ref="A16:A17"/>
    <mergeCell ref="B16:D16"/>
    <mergeCell ref="E16:G16"/>
    <mergeCell ref="H16:J16"/>
    <mergeCell ref="K16:M16"/>
    <mergeCell ref="N16:P16"/>
    <mergeCell ref="AI14:AK14"/>
    <mergeCell ref="AL14:AN14"/>
    <mergeCell ref="AO14:AO15"/>
    <mergeCell ref="AP14:AP15"/>
    <mergeCell ref="AQ14:AQ15"/>
    <mergeCell ref="AR14:AR15"/>
    <mergeCell ref="Q14:S14"/>
    <mergeCell ref="T14:V14"/>
    <mergeCell ref="W14:Y14"/>
    <mergeCell ref="Z14:AB14"/>
    <mergeCell ref="AC14:AE14"/>
    <mergeCell ref="AF14:AH14"/>
    <mergeCell ref="AS12:AS13"/>
    <mergeCell ref="AT12:AT13"/>
    <mergeCell ref="AU12:AU13"/>
    <mergeCell ref="AV12:AV13"/>
    <mergeCell ref="A14:A15"/>
    <mergeCell ref="B14:D14"/>
    <mergeCell ref="E14:G14"/>
    <mergeCell ref="H14:J14"/>
    <mergeCell ref="K14:M14"/>
    <mergeCell ref="N14:P14"/>
    <mergeCell ref="AI12:AK12"/>
    <mergeCell ref="AL12:AN12"/>
    <mergeCell ref="AO12:AO13"/>
    <mergeCell ref="AP12:AP13"/>
    <mergeCell ref="AQ12:AQ13"/>
    <mergeCell ref="AR12:AR13"/>
    <mergeCell ref="Q12:S12"/>
    <mergeCell ref="T12:V12"/>
    <mergeCell ref="W12:Y12"/>
    <mergeCell ref="Z12:AB12"/>
    <mergeCell ref="AC12:AE12"/>
    <mergeCell ref="AF12:AH12"/>
    <mergeCell ref="AS10:AS11"/>
    <mergeCell ref="AT10:AT11"/>
    <mergeCell ref="AU10:AU11"/>
    <mergeCell ref="AV10:AV11"/>
    <mergeCell ref="A12:A13"/>
    <mergeCell ref="B12:D12"/>
    <mergeCell ref="E12:G12"/>
    <mergeCell ref="H12:J12"/>
    <mergeCell ref="K12:M12"/>
    <mergeCell ref="N12:P12"/>
    <mergeCell ref="AI10:AK10"/>
    <mergeCell ref="AL10:AN10"/>
    <mergeCell ref="AO10:AO11"/>
    <mergeCell ref="AP10:AP11"/>
    <mergeCell ref="AQ10:AQ11"/>
    <mergeCell ref="AR10:AR11"/>
    <mergeCell ref="Q10:S10"/>
    <mergeCell ref="T10:V10"/>
    <mergeCell ref="W10:Y10"/>
    <mergeCell ref="Z10:AB10"/>
    <mergeCell ref="AC10:AE10"/>
    <mergeCell ref="AF10:AH10"/>
    <mergeCell ref="AS8:AS9"/>
    <mergeCell ref="AT8:AT9"/>
    <mergeCell ref="AU8:AU9"/>
    <mergeCell ref="AV8:AV9"/>
    <mergeCell ref="A10:A11"/>
    <mergeCell ref="B10:D10"/>
    <mergeCell ref="E10:G10"/>
    <mergeCell ref="H10:J10"/>
    <mergeCell ref="K10:M10"/>
    <mergeCell ref="N10:P10"/>
    <mergeCell ref="AI8:AK8"/>
    <mergeCell ref="AL8:AN8"/>
    <mergeCell ref="AO8:AO9"/>
    <mergeCell ref="AP8:AP9"/>
    <mergeCell ref="AQ8:AQ9"/>
    <mergeCell ref="AR8:AR9"/>
    <mergeCell ref="Q8:S8"/>
    <mergeCell ref="T8:V8"/>
    <mergeCell ref="W8:Y8"/>
    <mergeCell ref="Z8:AB8"/>
    <mergeCell ref="AC8:AE8"/>
    <mergeCell ref="AF8:AH8"/>
    <mergeCell ref="AS6:AS7"/>
    <mergeCell ref="AT6:AT7"/>
    <mergeCell ref="AU6:AU7"/>
    <mergeCell ref="AV6:AV7"/>
    <mergeCell ref="A8:A9"/>
    <mergeCell ref="B8:D8"/>
    <mergeCell ref="E8:G8"/>
    <mergeCell ref="H8:J8"/>
    <mergeCell ref="K8:M8"/>
    <mergeCell ref="N8:P8"/>
    <mergeCell ref="AI6:AK6"/>
    <mergeCell ref="AL6:AN6"/>
    <mergeCell ref="AO6:AO7"/>
    <mergeCell ref="AP6:AP7"/>
    <mergeCell ref="AQ6:AQ7"/>
    <mergeCell ref="AR6:AR7"/>
    <mergeCell ref="Q6:S6"/>
    <mergeCell ref="T6:V6"/>
    <mergeCell ref="W6:Y6"/>
    <mergeCell ref="Z6:AB6"/>
    <mergeCell ref="AC6:AE6"/>
    <mergeCell ref="AF6:AH6"/>
    <mergeCell ref="AS4:AS5"/>
    <mergeCell ref="AT4:AT5"/>
    <mergeCell ref="AU4:AU5"/>
    <mergeCell ref="AV4:AV5"/>
    <mergeCell ref="A6:A7"/>
    <mergeCell ref="B6:D6"/>
    <mergeCell ref="E6:G6"/>
    <mergeCell ref="H6:J6"/>
    <mergeCell ref="K6:M6"/>
    <mergeCell ref="N6:P6"/>
    <mergeCell ref="AI4:AK4"/>
    <mergeCell ref="AL4:AN4"/>
    <mergeCell ref="AO4:AO5"/>
    <mergeCell ref="AP4:AP5"/>
    <mergeCell ref="AQ4:AQ5"/>
    <mergeCell ref="AR4:AR5"/>
    <mergeCell ref="Q4:S4"/>
    <mergeCell ref="T4:V4"/>
    <mergeCell ref="W4:Y4"/>
    <mergeCell ref="Z4:AB4"/>
    <mergeCell ref="AC4:AE4"/>
    <mergeCell ref="AF4:AH4"/>
    <mergeCell ref="AC2:AE2"/>
    <mergeCell ref="AF2:AH2"/>
    <mergeCell ref="AI2:AK2"/>
    <mergeCell ref="AL2:AN2"/>
    <mergeCell ref="A4:A5"/>
    <mergeCell ref="B4:D4"/>
    <mergeCell ref="E4:G4"/>
    <mergeCell ref="H4:J4"/>
    <mergeCell ref="K4:M4"/>
    <mergeCell ref="N4:P4"/>
    <mergeCell ref="A1:AV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36"/>
  <sheetViews>
    <sheetView zoomScalePageLayoutView="0" workbookViewId="0" topLeftCell="A1">
      <selection activeCell="BL13" sqref="BL13"/>
    </sheetView>
  </sheetViews>
  <sheetFormatPr defaultColWidth="9.00390625" defaultRowHeight="13.5"/>
  <cols>
    <col min="1" max="1" width="0.875" style="0" customWidth="1"/>
    <col min="2" max="2" width="15.00390625" style="0" customWidth="1"/>
    <col min="3" max="3" width="0.875" style="0" customWidth="1"/>
    <col min="4" max="48" width="1.875" style="0" customWidth="1"/>
    <col min="49" max="54" width="4.00390625" style="0" customWidth="1"/>
    <col min="55" max="55" width="3.875" style="0" customWidth="1"/>
    <col min="56" max="56" width="4.00390625" style="0" hidden="1" customWidth="1"/>
    <col min="57" max="58" width="9.00390625" style="0" hidden="1" customWidth="1"/>
    <col min="60" max="60" width="7.25390625" style="0" hidden="1" customWidth="1"/>
    <col min="61" max="62" width="4.00390625" style="0" hidden="1" customWidth="1"/>
  </cols>
  <sheetData>
    <row r="1" spans="1:59" s="2" customFormat="1" ht="29.25" customHeight="1" thickBot="1">
      <c r="A1" s="175" t="s">
        <v>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66"/>
      <c r="BF1" s="66"/>
      <c r="BG1" s="66"/>
    </row>
    <row r="2" spans="1:59" s="2" customFormat="1" ht="4.5" customHeight="1">
      <c r="A2" s="29"/>
      <c r="B2" s="30"/>
      <c r="C2" s="56"/>
      <c r="D2" s="30"/>
      <c r="E2" s="30"/>
      <c r="F2" s="30"/>
      <c r="G2" s="32"/>
      <c r="H2" s="30"/>
      <c r="I2" s="31"/>
      <c r="J2" s="30"/>
      <c r="K2" s="30"/>
      <c r="L2" s="30"/>
      <c r="M2" s="32"/>
      <c r="N2" s="30"/>
      <c r="O2" s="31"/>
      <c r="P2" s="30"/>
      <c r="Q2" s="30"/>
      <c r="R2" s="30"/>
      <c r="S2" s="32"/>
      <c r="T2" s="30"/>
      <c r="U2" s="31"/>
      <c r="V2" s="30"/>
      <c r="W2" s="30"/>
      <c r="X2" s="30"/>
      <c r="Y2" s="32"/>
      <c r="Z2" s="30"/>
      <c r="AA2" s="31"/>
      <c r="AB2" s="30"/>
      <c r="AC2" s="30"/>
      <c r="AD2" s="30"/>
      <c r="AE2" s="32"/>
      <c r="AF2" s="30"/>
      <c r="AG2" s="31"/>
      <c r="AH2" s="32"/>
      <c r="AI2" s="30"/>
      <c r="AJ2" s="31"/>
      <c r="AK2" s="32"/>
      <c r="AL2" s="30"/>
      <c r="AM2" s="31"/>
      <c r="AN2" s="30"/>
      <c r="AO2" s="30"/>
      <c r="AP2" s="30"/>
      <c r="AQ2" s="32"/>
      <c r="AR2" s="30"/>
      <c r="AS2" s="31"/>
      <c r="AT2" s="30"/>
      <c r="AU2" s="30"/>
      <c r="AV2" s="30"/>
      <c r="AW2" s="70"/>
      <c r="AX2" s="33"/>
      <c r="AY2" s="30"/>
      <c r="AZ2" s="33"/>
      <c r="BA2" s="30"/>
      <c r="BB2" s="33"/>
      <c r="BC2" s="30"/>
      <c r="BD2" s="34"/>
      <c r="BE2" s="3"/>
      <c r="BF2" s="3"/>
      <c r="BG2" s="3"/>
    </row>
    <row r="3" spans="1:57" ht="90" customHeight="1">
      <c r="A3" s="18"/>
      <c r="B3" s="45"/>
      <c r="C3" s="57"/>
      <c r="D3" s="250"/>
      <c r="E3" s="250"/>
      <c r="F3" s="251"/>
      <c r="G3" s="252"/>
      <c r="H3" s="250"/>
      <c r="I3" s="251"/>
      <c r="J3" s="252"/>
      <c r="K3" s="250"/>
      <c r="L3" s="251"/>
      <c r="M3" s="252"/>
      <c r="N3" s="250"/>
      <c r="O3" s="251"/>
      <c r="P3" s="217"/>
      <c r="Q3" s="218"/>
      <c r="R3" s="219"/>
      <c r="S3" s="217"/>
      <c r="T3" s="218"/>
      <c r="U3" s="219"/>
      <c r="V3" s="217"/>
      <c r="W3" s="218"/>
      <c r="X3" s="219"/>
      <c r="Y3" s="217"/>
      <c r="Z3" s="218"/>
      <c r="AA3" s="219"/>
      <c r="AB3" s="252"/>
      <c r="AC3" s="250"/>
      <c r="AD3" s="251"/>
      <c r="AE3" s="220"/>
      <c r="AF3" s="221"/>
      <c r="AG3" s="253"/>
      <c r="AH3" s="217"/>
      <c r="AI3" s="218"/>
      <c r="AJ3" s="219"/>
      <c r="AK3" s="217"/>
      <c r="AL3" s="218"/>
      <c r="AM3" s="219"/>
      <c r="AN3" s="220"/>
      <c r="AO3" s="221"/>
      <c r="AP3" s="253"/>
      <c r="AQ3" s="252"/>
      <c r="AR3" s="250"/>
      <c r="AS3" s="251"/>
      <c r="AT3" s="218"/>
      <c r="AU3" s="218"/>
      <c r="AV3" s="254"/>
      <c r="AW3" s="87" t="s">
        <v>0</v>
      </c>
      <c r="AX3" s="28" t="s">
        <v>1</v>
      </c>
      <c r="AY3" s="27" t="s">
        <v>2</v>
      </c>
      <c r="AZ3" s="28" t="s">
        <v>3</v>
      </c>
      <c r="BA3" s="27" t="s">
        <v>4</v>
      </c>
      <c r="BB3" s="28" t="s">
        <v>5</v>
      </c>
      <c r="BC3" s="27" t="s">
        <v>7</v>
      </c>
      <c r="BD3" s="35" t="s">
        <v>6</v>
      </c>
      <c r="BE3" s="65" t="s">
        <v>13</v>
      </c>
    </row>
    <row r="4" spans="1:56" ht="4.5" customHeight="1" thickBot="1">
      <c r="A4" s="19"/>
      <c r="B4" s="47"/>
      <c r="C4" s="58"/>
      <c r="D4" s="38"/>
      <c r="E4" s="38"/>
      <c r="F4" s="38"/>
      <c r="G4" s="39"/>
      <c r="H4" s="36"/>
      <c r="I4" s="37"/>
      <c r="J4" s="36"/>
      <c r="K4" s="36"/>
      <c r="L4" s="36"/>
      <c r="M4" s="40"/>
      <c r="N4" s="38"/>
      <c r="O4" s="41"/>
      <c r="P4" s="36"/>
      <c r="Q4" s="36"/>
      <c r="R4" s="36"/>
      <c r="S4" s="40"/>
      <c r="T4" s="38"/>
      <c r="U4" s="41"/>
      <c r="V4" s="38"/>
      <c r="W4" s="38"/>
      <c r="X4" s="38"/>
      <c r="Y4" s="39"/>
      <c r="Z4" s="36"/>
      <c r="AA4" s="37"/>
      <c r="AB4" s="36"/>
      <c r="AC4" s="36"/>
      <c r="AD4" s="36"/>
      <c r="AE4" s="39"/>
      <c r="AF4" s="36"/>
      <c r="AG4" s="37"/>
      <c r="AH4" s="39"/>
      <c r="AI4" s="36"/>
      <c r="AJ4" s="37"/>
      <c r="AK4" s="36"/>
      <c r="AL4" s="36"/>
      <c r="AM4" s="37"/>
      <c r="AN4" s="36"/>
      <c r="AO4" s="36"/>
      <c r="AP4" s="36"/>
      <c r="AQ4" s="39"/>
      <c r="AR4" s="36"/>
      <c r="AS4" s="37"/>
      <c r="AT4" s="36"/>
      <c r="AU4" s="36"/>
      <c r="AV4" s="36"/>
      <c r="AW4" s="88"/>
      <c r="AX4" s="42"/>
      <c r="AY4" s="48"/>
      <c r="AZ4" s="42"/>
      <c r="BA4" s="48"/>
      <c r="BB4" s="42"/>
      <c r="BC4" s="48"/>
      <c r="BD4" s="43"/>
    </row>
    <row r="5" spans="1:57" ht="15" customHeight="1">
      <c r="A5" s="44"/>
      <c r="B5" s="255"/>
      <c r="C5" s="71"/>
      <c r="D5" s="200"/>
      <c r="E5" s="200"/>
      <c r="F5" s="201"/>
      <c r="G5" s="199"/>
      <c r="H5" s="200"/>
      <c r="I5" s="201"/>
      <c r="J5" s="199"/>
      <c r="K5" s="200"/>
      <c r="L5" s="201"/>
      <c r="M5" s="200"/>
      <c r="N5" s="200"/>
      <c r="O5" s="201"/>
      <c r="P5" s="199"/>
      <c r="Q5" s="200"/>
      <c r="R5" s="201"/>
      <c r="S5" s="199"/>
      <c r="T5" s="200"/>
      <c r="U5" s="201"/>
      <c r="V5" s="199"/>
      <c r="W5" s="200"/>
      <c r="X5" s="201"/>
      <c r="Y5" s="199"/>
      <c r="Z5" s="200"/>
      <c r="AA5" s="201"/>
      <c r="AB5" s="200"/>
      <c r="AC5" s="200"/>
      <c r="AD5" s="201"/>
      <c r="AE5" s="199"/>
      <c r="AF5" s="200"/>
      <c r="AG5" s="201"/>
      <c r="AH5" s="199"/>
      <c r="AI5" s="200"/>
      <c r="AJ5" s="201"/>
      <c r="AK5" s="199"/>
      <c r="AL5" s="200"/>
      <c r="AM5" s="201"/>
      <c r="AN5" s="199"/>
      <c r="AO5" s="200"/>
      <c r="AP5" s="201"/>
      <c r="AQ5" s="200"/>
      <c r="AR5" s="200"/>
      <c r="AS5" s="201"/>
      <c r="AT5" s="199"/>
      <c r="AU5" s="200"/>
      <c r="AV5" s="256"/>
      <c r="AW5" s="257">
        <f>COUNTIF(D5:AT5,D36)+COUNTIF(D5:AT5,M36)</f>
        <v>0</v>
      </c>
      <c r="AX5" s="258">
        <f>COUNTIF(D5:AT5,G36)</f>
        <v>0</v>
      </c>
      <c r="AY5" s="258">
        <f>COUNTIF(D5:AT5,J36)+COUNTIF(D5:AT5,P36)</f>
        <v>0</v>
      </c>
      <c r="AZ5" s="259">
        <f>D6+G6+J6+M6+P6+S6+V6+Y6+AB6+AE6+AH6+AK6+AQ6+AT6</f>
        <v>0</v>
      </c>
      <c r="BA5" s="259">
        <f>F6+I6+L6+O6+R6+U6+X6+AA6+AD6+AG6+AJ6+AM6+AS6+AV6</f>
        <v>0</v>
      </c>
      <c r="BB5" s="166">
        <f>AZ5-BA5</f>
        <v>0</v>
      </c>
      <c r="BC5" s="258">
        <f>AW5*3+AX5*1</f>
        <v>0</v>
      </c>
      <c r="BD5" s="260">
        <f>RANK(BE5,$BE$5:$BE$33)</f>
        <v>1</v>
      </c>
      <c r="BE5" s="143">
        <f>BC5+BB5*0.01</f>
        <v>0</v>
      </c>
    </row>
    <row r="6" spans="1:57" ht="15" customHeight="1">
      <c r="A6" s="18"/>
      <c r="B6" s="165"/>
      <c r="C6" s="61"/>
      <c r="D6" s="4"/>
      <c r="E6" s="5"/>
      <c r="F6" s="6"/>
      <c r="G6" s="4"/>
      <c r="H6" s="5" t="s">
        <v>17</v>
      </c>
      <c r="I6" s="6"/>
      <c r="J6" s="4"/>
      <c r="K6" s="5" t="s">
        <v>17</v>
      </c>
      <c r="L6" s="6"/>
      <c r="M6" s="4"/>
      <c r="N6" s="5" t="s">
        <v>17</v>
      </c>
      <c r="O6" s="6"/>
      <c r="P6" s="4"/>
      <c r="Q6" s="5" t="s">
        <v>17</v>
      </c>
      <c r="R6" s="6"/>
      <c r="S6" s="4"/>
      <c r="T6" s="5" t="s">
        <v>17</v>
      </c>
      <c r="U6" s="6"/>
      <c r="V6" s="4"/>
      <c r="W6" s="5" t="s">
        <v>17</v>
      </c>
      <c r="X6" s="6"/>
      <c r="Y6" s="4"/>
      <c r="Z6" s="5" t="s">
        <v>17</v>
      </c>
      <c r="AA6" s="6"/>
      <c r="AB6" s="4"/>
      <c r="AC6" s="5" t="s">
        <v>17</v>
      </c>
      <c r="AD6" s="6"/>
      <c r="AE6" s="4"/>
      <c r="AF6" s="5" t="s">
        <v>17</v>
      </c>
      <c r="AG6" s="6"/>
      <c r="AH6" s="4"/>
      <c r="AI6" s="5" t="s">
        <v>17</v>
      </c>
      <c r="AJ6" s="6"/>
      <c r="AK6" s="4"/>
      <c r="AL6" s="5" t="s">
        <v>17</v>
      </c>
      <c r="AM6" s="6"/>
      <c r="AN6" s="110"/>
      <c r="AO6" s="85" t="s">
        <v>17</v>
      </c>
      <c r="AP6" s="6"/>
      <c r="AQ6" s="4"/>
      <c r="AR6" s="5" t="s">
        <v>17</v>
      </c>
      <c r="AS6" s="6"/>
      <c r="AT6" s="4"/>
      <c r="AU6" s="5" t="s">
        <v>17</v>
      </c>
      <c r="AV6" s="50"/>
      <c r="AW6" s="183"/>
      <c r="AX6" s="185"/>
      <c r="AY6" s="185"/>
      <c r="AZ6" s="187"/>
      <c r="BA6" s="187"/>
      <c r="BB6" s="156"/>
      <c r="BC6" s="185"/>
      <c r="BD6" s="261"/>
      <c r="BE6" s="143"/>
    </row>
    <row r="7" spans="1:57" ht="15" customHeight="1">
      <c r="A7" s="16"/>
      <c r="B7" s="164"/>
      <c r="C7" s="62"/>
      <c r="D7" s="150"/>
      <c r="E7" s="151"/>
      <c r="F7" s="152"/>
      <c r="G7" s="150"/>
      <c r="H7" s="151"/>
      <c r="I7" s="152"/>
      <c r="J7" s="150"/>
      <c r="K7" s="151"/>
      <c r="L7" s="152"/>
      <c r="M7" s="150"/>
      <c r="N7" s="151"/>
      <c r="O7" s="152"/>
      <c r="P7" s="150"/>
      <c r="Q7" s="151"/>
      <c r="R7" s="152"/>
      <c r="S7" s="150"/>
      <c r="T7" s="151"/>
      <c r="U7" s="152"/>
      <c r="V7" s="150"/>
      <c r="W7" s="151"/>
      <c r="X7" s="152"/>
      <c r="Y7" s="150"/>
      <c r="Z7" s="151"/>
      <c r="AA7" s="152"/>
      <c r="AB7" s="150"/>
      <c r="AC7" s="151"/>
      <c r="AD7" s="152"/>
      <c r="AE7" s="150"/>
      <c r="AF7" s="151"/>
      <c r="AG7" s="152"/>
      <c r="AH7" s="150"/>
      <c r="AI7" s="151"/>
      <c r="AJ7" s="152"/>
      <c r="AK7" s="150"/>
      <c r="AL7" s="151"/>
      <c r="AM7" s="152"/>
      <c r="AN7" s="150"/>
      <c r="AO7" s="151"/>
      <c r="AP7" s="152"/>
      <c r="AQ7" s="151"/>
      <c r="AR7" s="151"/>
      <c r="AS7" s="152"/>
      <c r="AT7" s="150"/>
      <c r="AU7" s="151"/>
      <c r="AV7" s="153"/>
      <c r="AW7" s="157">
        <f>COUNTIF(D7:AT7,D36)+COUNTIF(D7:AT7,M36)</f>
        <v>0</v>
      </c>
      <c r="AX7" s="158">
        <f>COUNTIF(D7:AT7,G36)</f>
        <v>0</v>
      </c>
      <c r="AY7" s="158">
        <f>COUNTIF(D7:AT7,J36)+COUNTIF(D7:AT7,P36)</f>
        <v>0</v>
      </c>
      <c r="AZ7" s="156">
        <f>D8+G8+J8+M8+P8+S8+V8+Y8+AB8+AE8+AH8+AK8+AQ8+AT8</f>
        <v>0</v>
      </c>
      <c r="BA7" s="156">
        <f>F8+I8+L8+O8+R8+U8+X8+AA8+AD8+AG8+AJ8+AM8+AS8+AV8</f>
        <v>0</v>
      </c>
      <c r="BB7" s="262">
        <f>AZ7-BA7</f>
        <v>0</v>
      </c>
      <c r="BC7" s="158">
        <f>AW7*3+AX7*1</f>
        <v>0</v>
      </c>
      <c r="BD7" s="263">
        <f>RANK(BE7,$BE$5:$BE$33)</f>
        <v>1</v>
      </c>
      <c r="BE7" s="143">
        <f>BC7+BB7*0.01</f>
        <v>0</v>
      </c>
    </row>
    <row r="8" spans="1:57" ht="15" customHeight="1">
      <c r="A8" s="17"/>
      <c r="B8" s="165"/>
      <c r="C8" s="63"/>
      <c r="D8" s="4"/>
      <c r="E8" s="5" t="s">
        <v>17</v>
      </c>
      <c r="F8" s="6"/>
      <c r="G8" s="4"/>
      <c r="H8" s="5"/>
      <c r="I8" s="6"/>
      <c r="J8" s="4"/>
      <c r="K8" s="5" t="s">
        <v>17</v>
      </c>
      <c r="L8" s="6"/>
      <c r="M8" s="4"/>
      <c r="N8" s="5" t="s">
        <v>17</v>
      </c>
      <c r="O8" s="6"/>
      <c r="P8" s="4"/>
      <c r="Q8" s="5" t="s">
        <v>17</v>
      </c>
      <c r="R8" s="6"/>
      <c r="S8" s="4"/>
      <c r="T8" s="5" t="s">
        <v>17</v>
      </c>
      <c r="U8" s="6"/>
      <c r="V8" s="4"/>
      <c r="W8" s="5" t="s">
        <v>17</v>
      </c>
      <c r="X8" s="6"/>
      <c r="Y8" s="4"/>
      <c r="Z8" s="5" t="s">
        <v>17</v>
      </c>
      <c r="AA8" s="6"/>
      <c r="AB8" s="4"/>
      <c r="AC8" s="5" t="s">
        <v>17</v>
      </c>
      <c r="AD8" s="6"/>
      <c r="AE8" s="4"/>
      <c r="AF8" s="5" t="s">
        <v>17</v>
      </c>
      <c r="AG8" s="6"/>
      <c r="AH8" s="4"/>
      <c r="AI8" s="5" t="s">
        <v>17</v>
      </c>
      <c r="AJ8" s="6"/>
      <c r="AK8" s="4"/>
      <c r="AL8" s="5" t="s">
        <v>17</v>
      </c>
      <c r="AM8" s="6"/>
      <c r="AN8" s="110"/>
      <c r="AO8" s="85" t="s">
        <v>17</v>
      </c>
      <c r="AP8" s="6"/>
      <c r="AQ8" s="4"/>
      <c r="AR8" s="5" t="s">
        <v>17</v>
      </c>
      <c r="AS8" s="6"/>
      <c r="AT8" s="4"/>
      <c r="AU8" s="5" t="s">
        <v>17</v>
      </c>
      <c r="AV8" s="50"/>
      <c r="AW8" s="183"/>
      <c r="AX8" s="185"/>
      <c r="AY8" s="185"/>
      <c r="AZ8" s="187"/>
      <c r="BA8" s="187"/>
      <c r="BB8" s="156"/>
      <c r="BC8" s="185"/>
      <c r="BD8" s="264"/>
      <c r="BE8" s="143"/>
    </row>
    <row r="9" spans="1:58" ht="15" customHeight="1">
      <c r="A9" s="18"/>
      <c r="B9" s="164"/>
      <c r="C9" s="59"/>
      <c r="D9" s="151"/>
      <c r="E9" s="151"/>
      <c r="F9" s="152"/>
      <c r="G9" s="150"/>
      <c r="H9" s="151"/>
      <c r="I9" s="152"/>
      <c r="J9" s="150"/>
      <c r="K9" s="151"/>
      <c r="L9" s="152"/>
      <c r="M9" s="150"/>
      <c r="N9" s="151"/>
      <c r="O9" s="152"/>
      <c r="P9" s="150"/>
      <c r="Q9" s="151"/>
      <c r="R9" s="152"/>
      <c r="S9" s="150"/>
      <c r="T9" s="151"/>
      <c r="U9" s="152"/>
      <c r="V9" s="150"/>
      <c r="W9" s="151"/>
      <c r="X9" s="152"/>
      <c r="Y9" s="150"/>
      <c r="Z9" s="151"/>
      <c r="AA9" s="152"/>
      <c r="AB9" s="150"/>
      <c r="AC9" s="151"/>
      <c r="AD9" s="152"/>
      <c r="AE9" s="150"/>
      <c r="AF9" s="151"/>
      <c r="AG9" s="152"/>
      <c r="AH9" s="150"/>
      <c r="AI9" s="151"/>
      <c r="AJ9" s="152"/>
      <c r="AK9" s="150"/>
      <c r="AL9" s="151"/>
      <c r="AM9" s="152"/>
      <c r="AN9" s="150"/>
      <c r="AO9" s="151"/>
      <c r="AP9" s="152"/>
      <c r="AQ9" s="151"/>
      <c r="AR9" s="151"/>
      <c r="AS9" s="152"/>
      <c r="AT9" s="150"/>
      <c r="AU9" s="151"/>
      <c r="AV9" s="153"/>
      <c r="AW9" s="157">
        <f>COUNTIF(D9:AT9,D36)+COUNTIF(D9:AT9,M36)</f>
        <v>0</v>
      </c>
      <c r="AX9" s="158">
        <f>COUNTIF(D9:AT9,G36)</f>
        <v>0</v>
      </c>
      <c r="AY9" s="158">
        <f>COUNTIF(D9:AT9,J36)+COUNTIF(D9:AT9,P36)</f>
        <v>0</v>
      </c>
      <c r="AZ9" s="156">
        <f>D10+G10+J10+M10+P10+S10+V10+Y10+AB10+AE10+AH10+AK10+AQ10+AT10</f>
        <v>0</v>
      </c>
      <c r="BA9" s="156">
        <f>F10+I10+L10+O10+R10+U10+X10+AA10+AD10+AG10+AJ10+AM10+AS10+AV10</f>
        <v>0</v>
      </c>
      <c r="BB9" s="146">
        <f>AZ9-BA9</f>
        <v>0</v>
      </c>
      <c r="BC9" s="158">
        <f>AW9*3+AX9*1</f>
        <v>0</v>
      </c>
      <c r="BD9" s="263">
        <f>RANK(BE9,$BE$5:$BE$33)</f>
        <v>1</v>
      </c>
      <c r="BE9" s="143">
        <f>BC9+BB9*0.01</f>
        <v>0</v>
      </c>
      <c r="BF9" s="145" t="s">
        <v>15</v>
      </c>
    </row>
    <row r="10" spans="1:58" ht="15" customHeight="1">
      <c r="A10" s="18"/>
      <c r="B10" s="165"/>
      <c r="C10" s="59"/>
      <c r="D10" s="4"/>
      <c r="E10" s="5" t="s">
        <v>17</v>
      </c>
      <c r="F10" s="6"/>
      <c r="G10" s="4"/>
      <c r="H10" s="5" t="s">
        <v>17</v>
      </c>
      <c r="I10" s="6"/>
      <c r="J10" s="4"/>
      <c r="K10" s="5"/>
      <c r="L10" s="6"/>
      <c r="M10" s="4"/>
      <c r="N10" s="5" t="s">
        <v>17</v>
      </c>
      <c r="O10" s="6"/>
      <c r="P10" s="4"/>
      <c r="Q10" s="5" t="s">
        <v>17</v>
      </c>
      <c r="R10" s="6"/>
      <c r="S10" s="4"/>
      <c r="T10" s="5" t="s">
        <v>17</v>
      </c>
      <c r="U10" s="6"/>
      <c r="V10" s="4"/>
      <c r="W10" s="5" t="s">
        <v>17</v>
      </c>
      <c r="X10" s="6"/>
      <c r="Y10" s="4"/>
      <c r="Z10" s="5" t="s">
        <v>17</v>
      </c>
      <c r="AA10" s="6"/>
      <c r="AB10" s="4"/>
      <c r="AC10" s="5" t="s">
        <v>17</v>
      </c>
      <c r="AD10" s="6"/>
      <c r="AE10" s="4"/>
      <c r="AF10" s="5" t="s">
        <v>17</v>
      </c>
      <c r="AG10" s="6"/>
      <c r="AH10" s="4"/>
      <c r="AI10" s="5" t="s">
        <v>17</v>
      </c>
      <c r="AJ10" s="6"/>
      <c r="AK10" s="4"/>
      <c r="AL10" s="5" t="s">
        <v>17</v>
      </c>
      <c r="AM10" s="6"/>
      <c r="AN10" s="110"/>
      <c r="AO10" s="85" t="s">
        <v>17</v>
      </c>
      <c r="AP10" s="6"/>
      <c r="AQ10" s="4"/>
      <c r="AR10" s="5" t="s">
        <v>17</v>
      </c>
      <c r="AS10" s="6"/>
      <c r="AT10" s="4"/>
      <c r="AU10" s="5" t="s">
        <v>17</v>
      </c>
      <c r="AV10" s="50"/>
      <c r="AW10" s="183"/>
      <c r="AX10" s="185"/>
      <c r="AY10" s="185"/>
      <c r="AZ10" s="187"/>
      <c r="BA10" s="187"/>
      <c r="BB10" s="156"/>
      <c r="BC10" s="185"/>
      <c r="BD10" s="264"/>
      <c r="BE10" s="143"/>
      <c r="BF10" s="145"/>
    </row>
    <row r="11" spans="1:57" ht="15" customHeight="1">
      <c r="A11" s="16"/>
      <c r="B11" s="164"/>
      <c r="C11" s="62"/>
      <c r="D11" s="150"/>
      <c r="E11" s="151"/>
      <c r="F11" s="152"/>
      <c r="G11" s="150"/>
      <c r="H11" s="151"/>
      <c r="I11" s="152"/>
      <c r="J11" s="150"/>
      <c r="K11" s="151"/>
      <c r="L11" s="152"/>
      <c r="M11" s="150"/>
      <c r="N11" s="151"/>
      <c r="O11" s="152"/>
      <c r="P11" s="150"/>
      <c r="Q11" s="151"/>
      <c r="R11" s="152"/>
      <c r="S11" s="150"/>
      <c r="T11" s="151"/>
      <c r="U11" s="152"/>
      <c r="V11" s="150"/>
      <c r="W11" s="151"/>
      <c r="X11" s="152"/>
      <c r="Y11" s="150"/>
      <c r="Z11" s="151"/>
      <c r="AA11" s="152"/>
      <c r="AB11" s="150"/>
      <c r="AC11" s="151"/>
      <c r="AD11" s="152"/>
      <c r="AE11" s="150"/>
      <c r="AF11" s="151"/>
      <c r="AG11" s="152"/>
      <c r="AH11" s="150"/>
      <c r="AI11" s="151"/>
      <c r="AJ11" s="152"/>
      <c r="AK11" s="150"/>
      <c r="AL11" s="151"/>
      <c r="AM11" s="152"/>
      <c r="AN11" s="150"/>
      <c r="AO11" s="151"/>
      <c r="AP11" s="152"/>
      <c r="AQ11" s="151"/>
      <c r="AR11" s="151"/>
      <c r="AS11" s="152"/>
      <c r="AT11" s="150"/>
      <c r="AU11" s="151"/>
      <c r="AV11" s="153"/>
      <c r="AW11" s="157">
        <f>COUNTIF(D11:AT11,D36)+COUNTIF(D11:AT11,M36)</f>
        <v>0</v>
      </c>
      <c r="AX11" s="158">
        <f>COUNTIF(D11:AT11,G36)</f>
        <v>0</v>
      </c>
      <c r="AY11" s="158">
        <f>COUNTIF(D11:AT11,J36)+COUNTIF(D11:AT11,P36)</f>
        <v>0</v>
      </c>
      <c r="AZ11" s="156">
        <f>D12+G12+J12+M12+P12+S12+V12+Y12+AB12+AE12+AH12+AK12+AQ12+AT12</f>
        <v>0</v>
      </c>
      <c r="BA11" s="156">
        <f>F12+I12+L12+O12+R12+U12+X12+AA12+AD12+AG12+AJ12+AM12+AS12+AV12</f>
        <v>0</v>
      </c>
      <c r="BB11" s="262">
        <f>AZ11-BA11</f>
        <v>0</v>
      </c>
      <c r="BC11" s="158">
        <f>AW11*3+AX11*1</f>
        <v>0</v>
      </c>
      <c r="BD11" s="263">
        <f>RANK(BE11,$BE$5:$BE$33)</f>
        <v>1</v>
      </c>
      <c r="BE11" s="143">
        <f>BC11+BB11*0.01</f>
        <v>0</v>
      </c>
    </row>
    <row r="12" spans="1:57" ht="15" customHeight="1">
      <c r="A12" s="17"/>
      <c r="B12" s="165"/>
      <c r="C12" s="63"/>
      <c r="D12" s="4"/>
      <c r="E12" s="5" t="s">
        <v>17</v>
      </c>
      <c r="F12" s="6"/>
      <c r="G12" s="4"/>
      <c r="H12" s="5" t="s">
        <v>17</v>
      </c>
      <c r="I12" s="6"/>
      <c r="J12" s="4"/>
      <c r="K12" s="5" t="s">
        <v>17</v>
      </c>
      <c r="L12" s="6"/>
      <c r="M12" s="4"/>
      <c r="N12" s="5"/>
      <c r="O12" s="6"/>
      <c r="P12" s="4"/>
      <c r="Q12" s="5" t="s">
        <v>17</v>
      </c>
      <c r="R12" s="6"/>
      <c r="S12" s="4"/>
      <c r="T12" s="5" t="s">
        <v>17</v>
      </c>
      <c r="U12" s="6"/>
      <c r="V12" s="4"/>
      <c r="W12" s="5" t="s">
        <v>17</v>
      </c>
      <c r="X12" s="6"/>
      <c r="Y12" s="4"/>
      <c r="Z12" s="5" t="s">
        <v>17</v>
      </c>
      <c r="AA12" s="6"/>
      <c r="AB12" s="4"/>
      <c r="AC12" s="5" t="s">
        <v>17</v>
      </c>
      <c r="AD12" s="6"/>
      <c r="AE12" s="4"/>
      <c r="AF12" s="5" t="s">
        <v>17</v>
      </c>
      <c r="AG12" s="6"/>
      <c r="AH12" s="4"/>
      <c r="AI12" s="5" t="s">
        <v>17</v>
      </c>
      <c r="AJ12" s="6"/>
      <c r="AK12" s="4"/>
      <c r="AL12" s="5" t="s">
        <v>17</v>
      </c>
      <c r="AM12" s="6"/>
      <c r="AN12" s="110"/>
      <c r="AO12" s="85" t="s">
        <v>17</v>
      </c>
      <c r="AP12" s="6"/>
      <c r="AQ12" s="4"/>
      <c r="AR12" s="5" t="s">
        <v>17</v>
      </c>
      <c r="AS12" s="6"/>
      <c r="AT12" s="4"/>
      <c r="AU12" s="5" t="s">
        <v>17</v>
      </c>
      <c r="AV12" s="50"/>
      <c r="AW12" s="183"/>
      <c r="AX12" s="185"/>
      <c r="AY12" s="185"/>
      <c r="AZ12" s="187"/>
      <c r="BA12" s="187"/>
      <c r="BB12" s="156"/>
      <c r="BC12" s="185"/>
      <c r="BD12" s="264"/>
      <c r="BE12" s="143"/>
    </row>
    <row r="13" spans="1:57" ht="15" customHeight="1">
      <c r="A13" s="18"/>
      <c r="B13" s="164"/>
      <c r="C13" s="59"/>
      <c r="D13" s="150"/>
      <c r="E13" s="151"/>
      <c r="F13" s="152"/>
      <c r="G13" s="150"/>
      <c r="H13" s="151"/>
      <c r="I13" s="152"/>
      <c r="J13" s="150"/>
      <c r="K13" s="151"/>
      <c r="L13" s="152"/>
      <c r="M13" s="150"/>
      <c r="N13" s="151"/>
      <c r="O13" s="152"/>
      <c r="P13" s="150"/>
      <c r="Q13" s="151"/>
      <c r="R13" s="152"/>
      <c r="S13" s="150"/>
      <c r="T13" s="151"/>
      <c r="U13" s="152"/>
      <c r="V13" s="150"/>
      <c r="W13" s="151"/>
      <c r="X13" s="152"/>
      <c r="Y13" s="150"/>
      <c r="Z13" s="151"/>
      <c r="AA13" s="152"/>
      <c r="AB13" s="150"/>
      <c r="AC13" s="151"/>
      <c r="AD13" s="152"/>
      <c r="AE13" s="150"/>
      <c r="AF13" s="151"/>
      <c r="AG13" s="152"/>
      <c r="AH13" s="150"/>
      <c r="AI13" s="151"/>
      <c r="AJ13" s="152"/>
      <c r="AK13" s="150"/>
      <c r="AL13" s="151"/>
      <c r="AM13" s="152"/>
      <c r="AN13" s="150"/>
      <c r="AO13" s="151"/>
      <c r="AP13" s="152"/>
      <c r="AQ13" s="151"/>
      <c r="AR13" s="151"/>
      <c r="AS13" s="152"/>
      <c r="AT13" s="150"/>
      <c r="AU13" s="151"/>
      <c r="AV13" s="153"/>
      <c r="AW13" s="157">
        <f>COUNTIF(D13:AT13,D36)+COUNTIF(D13:AT13,M36)</f>
        <v>0</v>
      </c>
      <c r="AX13" s="158">
        <f>COUNTIF(D13:AT13,G36)</f>
        <v>0</v>
      </c>
      <c r="AY13" s="158">
        <f>COUNTIF(D13:AT13,J36)+COUNTIF(D13:AT13,P36)</f>
        <v>0</v>
      </c>
      <c r="AZ13" s="156">
        <f>D14+G14+J14+M14+P14+S14+V14+Y14+AB14+AE14+AH14+AK14+AQ14+AT14</f>
        <v>0</v>
      </c>
      <c r="BA13" s="156">
        <f>F14+I14+L14+O14+R14+U14+X14+AA14+AD14+AG14+AJ14+AM14+AS14+AV14</f>
        <v>0</v>
      </c>
      <c r="BB13" s="262">
        <f>AZ13-BA13</f>
        <v>0</v>
      </c>
      <c r="BC13" s="158">
        <f>AW13*3+AX13*1</f>
        <v>0</v>
      </c>
      <c r="BD13" s="263">
        <f>RANK(BE13,$BE$5:$BE$33)</f>
        <v>1</v>
      </c>
      <c r="BE13" s="143">
        <f>BC13+BB13*0.01</f>
        <v>0</v>
      </c>
    </row>
    <row r="14" spans="1:57" ht="15" customHeight="1">
      <c r="A14" s="18"/>
      <c r="B14" s="165"/>
      <c r="C14" s="59"/>
      <c r="D14" s="4"/>
      <c r="E14" s="5" t="s">
        <v>17</v>
      </c>
      <c r="F14" s="6"/>
      <c r="G14" s="4"/>
      <c r="H14" s="5" t="s">
        <v>17</v>
      </c>
      <c r="I14" s="6"/>
      <c r="J14" s="4"/>
      <c r="K14" s="5" t="s">
        <v>17</v>
      </c>
      <c r="L14" s="6"/>
      <c r="M14" s="4"/>
      <c r="N14" s="5" t="s">
        <v>17</v>
      </c>
      <c r="O14" s="6"/>
      <c r="P14" s="4"/>
      <c r="Q14" s="5"/>
      <c r="R14" s="6"/>
      <c r="S14" s="4"/>
      <c r="T14" s="5" t="s">
        <v>17</v>
      </c>
      <c r="U14" s="6"/>
      <c r="V14" s="4"/>
      <c r="W14" s="5" t="s">
        <v>17</v>
      </c>
      <c r="X14" s="6"/>
      <c r="Y14" s="4"/>
      <c r="Z14" s="5" t="s">
        <v>17</v>
      </c>
      <c r="AA14" s="6"/>
      <c r="AB14" s="4"/>
      <c r="AC14" s="5" t="s">
        <v>17</v>
      </c>
      <c r="AD14" s="6"/>
      <c r="AE14" s="4"/>
      <c r="AF14" s="5" t="s">
        <v>17</v>
      </c>
      <c r="AG14" s="6"/>
      <c r="AH14" s="4"/>
      <c r="AI14" s="5" t="s">
        <v>17</v>
      </c>
      <c r="AJ14" s="6"/>
      <c r="AK14" s="4"/>
      <c r="AL14" s="5" t="s">
        <v>17</v>
      </c>
      <c r="AM14" s="6"/>
      <c r="AN14" s="110"/>
      <c r="AO14" s="85" t="s">
        <v>17</v>
      </c>
      <c r="AP14" s="6"/>
      <c r="AQ14" s="4"/>
      <c r="AR14" s="5" t="s">
        <v>17</v>
      </c>
      <c r="AS14" s="6"/>
      <c r="AT14" s="4"/>
      <c r="AU14" s="5" t="s">
        <v>17</v>
      </c>
      <c r="AV14" s="50"/>
      <c r="AW14" s="183"/>
      <c r="AX14" s="185"/>
      <c r="AY14" s="185"/>
      <c r="AZ14" s="187"/>
      <c r="BA14" s="187"/>
      <c r="BB14" s="156"/>
      <c r="BC14" s="185"/>
      <c r="BD14" s="264"/>
      <c r="BE14" s="143"/>
    </row>
    <row r="15" spans="1:57" ht="15" customHeight="1">
      <c r="A15" s="16"/>
      <c r="B15" s="162"/>
      <c r="C15" s="62"/>
      <c r="D15" s="150"/>
      <c r="E15" s="151"/>
      <c r="F15" s="152"/>
      <c r="G15" s="150"/>
      <c r="H15" s="151"/>
      <c r="I15" s="152"/>
      <c r="J15" s="150"/>
      <c r="K15" s="151"/>
      <c r="L15" s="152"/>
      <c r="M15" s="150"/>
      <c r="N15" s="151"/>
      <c r="O15" s="152"/>
      <c r="P15" s="150"/>
      <c r="Q15" s="151"/>
      <c r="R15" s="152"/>
      <c r="S15" s="150"/>
      <c r="T15" s="151"/>
      <c r="U15" s="152"/>
      <c r="V15" s="150"/>
      <c r="W15" s="151"/>
      <c r="X15" s="152"/>
      <c r="Y15" s="150"/>
      <c r="Z15" s="151"/>
      <c r="AA15" s="152"/>
      <c r="AB15" s="150"/>
      <c r="AC15" s="151"/>
      <c r="AD15" s="152"/>
      <c r="AE15" s="150"/>
      <c r="AF15" s="151"/>
      <c r="AG15" s="152"/>
      <c r="AH15" s="150"/>
      <c r="AI15" s="151"/>
      <c r="AJ15" s="152"/>
      <c r="AK15" s="150"/>
      <c r="AL15" s="151"/>
      <c r="AM15" s="152"/>
      <c r="AN15" s="150"/>
      <c r="AO15" s="151"/>
      <c r="AP15" s="152"/>
      <c r="AQ15" s="151"/>
      <c r="AR15" s="151"/>
      <c r="AS15" s="152"/>
      <c r="AT15" s="150"/>
      <c r="AU15" s="151"/>
      <c r="AV15" s="153"/>
      <c r="AW15" s="157">
        <f>COUNTIF(D15:AT15,D36)+COUNTIF(D15:AT15,M36)</f>
        <v>0</v>
      </c>
      <c r="AX15" s="158">
        <f>COUNTIF(D15:AT15,G36)</f>
        <v>0</v>
      </c>
      <c r="AY15" s="158">
        <f>COUNTIF(D15:AT15,J36)+COUNTIF(D15:AT15,P36)</f>
        <v>0</v>
      </c>
      <c r="AZ15" s="156">
        <f>D16+G16+J16+M16+P16+S16+V16+Y16+AB16+AE16+AH16+AK16+AQ16+AT16</f>
        <v>0</v>
      </c>
      <c r="BA15" s="156">
        <f>F16+I16+L16+O16+R16+U16+X16+AA16+AD16+AG16+AJ16+AM16+AS16+AV16</f>
        <v>0</v>
      </c>
      <c r="BB15" s="146">
        <f>AZ15-BA15</f>
        <v>0</v>
      </c>
      <c r="BC15" s="158">
        <f>AW15*3+AX15*1</f>
        <v>0</v>
      </c>
      <c r="BD15" s="263">
        <f>RANK(BE15,$BE$5:$BE$33)</f>
        <v>1</v>
      </c>
      <c r="BE15" s="143">
        <f>BC15+BB15*0.01</f>
        <v>0</v>
      </c>
    </row>
    <row r="16" spans="1:57" ht="15" customHeight="1">
      <c r="A16" s="17"/>
      <c r="B16" s="162"/>
      <c r="C16" s="63"/>
      <c r="D16" s="4"/>
      <c r="E16" s="5" t="s">
        <v>17</v>
      </c>
      <c r="F16" s="6"/>
      <c r="G16" s="4"/>
      <c r="H16" s="5" t="s">
        <v>17</v>
      </c>
      <c r="I16" s="6"/>
      <c r="J16" s="4"/>
      <c r="K16" s="5" t="s">
        <v>17</v>
      </c>
      <c r="L16" s="6"/>
      <c r="M16" s="4"/>
      <c r="N16" s="5" t="s">
        <v>17</v>
      </c>
      <c r="O16" s="6"/>
      <c r="P16" s="4"/>
      <c r="Q16" s="5" t="s">
        <v>17</v>
      </c>
      <c r="R16" s="6"/>
      <c r="S16" s="4"/>
      <c r="T16" s="5"/>
      <c r="U16" s="6"/>
      <c r="V16" s="4"/>
      <c r="W16" s="5" t="s">
        <v>17</v>
      </c>
      <c r="X16" s="6"/>
      <c r="Y16" s="4"/>
      <c r="Z16" s="5" t="s">
        <v>17</v>
      </c>
      <c r="AA16" s="6"/>
      <c r="AB16" s="4"/>
      <c r="AC16" s="5" t="s">
        <v>17</v>
      </c>
      <c r="AD16" s="6"/>
      <c r="AE16" s="4"/>
      <c r="AF16" s="5" t="s">
        <v>17</v>
      </c>
      <c r="AG16" s="6"/>
      <c r="AH16" s="4"/>
      <c r="AI16" s="5" t="s">
        <v>17</v>
      </c>
      <c r="AJ16" s="6"/>
      <c r="AK16" s="4"/>
      <c r="AL16" s="5" t="s">
        <v>17</v>
      </c>
      <c r="AM16" s="6"/>
      <c r="AN16" s="110"/>
      <c r="AO16" s="85" t="s">
        <v>17</v>
      </c>
      <c r="AP16" s="6"/>
      <c r="AQ16" s="4"/>
      <c r="AR16" s="5" t="s">
        <v>17</v>
      </c>
      <c r="AS16" s="6"/>
      <c r="AT16" s="4"/>
      <c r="AU16" s="5" t="s">
        <v>17</v>
      </c>
      <c r="AV16" s="50"/>
      <c r="AW16" s="183"/>
      <c r="AX16" s="185"/>
      <c r="AY16" s="185"/>
      <c r="AZ16" s="187"/>
      <c r="BA16" s="187"/>
      <c r="BB16" s="156"/>
      <c r="BC16" s="185"/>
      <c r="BD16" s="264"/>
      <c r="BE16" s="143"/>
    </row>
    <row r="17" spans="1:57" ht="15" customHeight="1">
      <c r="A17" s="16"/>
      <c r="B17" s="164"/>
      <c r="C17" s="62"/>
      <c r="D17" s="150"/>
      <c r="E17" s="151"/>
      <c r="F17" s="152"/>
      <c r="G17" s="150"/>
      <c r="H17" s="151"/>
      <c r="I17" s="152"/>
      <c r="J17" s="150"/>
      <c r="K17" s="151"/>
      <c r="L17" s="152"/>
      <c r="M17" s="150"/>
      <c r="N17" s="151"/>
      <c r="O17" s="152"/>
      <c r="P17" s="150"/>
      <c r="Q17" s="151"/>
      <c r="R17" s="152"/>
      <c r="S17" s="150"/>
      <c r="T17" s="151"/>
      <c r="U17" s="152"/>
      <c r="V17" s="150"/>
      <c r="W17" s="151"/>
      <c r="X17" s="152"/>
      <c r="Y17" s="150"/>
      <c r="Z17" s="151"/>
      <c r="AA17" s="152"/>
      <c r="AB17" s="150"/>
      <c r="AC17" s="151"/>
      <c r="AD17" s="152"/>
      <c r="AE17" s="150"/>
      <c r="AF17" s="151"/>
      <c r="AG17" s="152"/>
      <c r="AH17" s="150"/>
      <c r="AI17" s="151"/>
      <c r="AJ17" s="152"/>
      <c r="AK17" s="150"/>
      <c r="AL17" s="151"/>
      <c r="AM17" s="152"/>
      <c r="AN17" s="150"/>
      <c r="AO17" s="151"/>
      <c r="AP17" s="152"/>
      <c r="AQ17" s="151"/>
      <c r="AR17" s="151"/>
      <c r="AS17" s="152"/>
      <c r="AT17" s="150"/>
      <c r="AU17" s="151"/>
      <c r="AV17" s="153"/>
      <c r="AW17" s="157">
        <f>COUNTIF(D17:AT17,D36)+COUNTIF(D17:AT17,M36)</f>
        <v>0</v>
      </c>
      <c r="AX17" s="158">
        <f>COUNTIF(D17:AT17,G36)</f>
        <v>0</v>
      </c>
      <c r="AY17" s="158">
        <f>COUNTIF(D17:AT17,J36)+COUNTIF(D17:AT17,P36)</f>
        <v>0</v>
      </c>
      <c r="AZ17" s="156">
        <f>D18+G18+J18+M18+P18+S18+V18+Y18+AB18+AE18+AH18+AK18+AQ18+AT18</f>
        <v>0</v>
      </c>
      <c r="BA17" s="156">
        <f>F18+I18+L18+O18+R18+U18+X18+AA18+AD18+AG18+AJ18+AM18+AS18+AV18</f>
        <v>0</v>
      </c>
      <c r="BB17" s="262">
        <f>AZ17-BA17</f>
        <v>0</v>
      </c>
      <c r="BC17" s="158">
        <f>AW17*3+AX17*1</f>
        <v>0</v>
      </c>
      <c r="BD17" s="263">
        <f>RANK(BE17,$BE$5:$BE$33)</f>
        <v>1</v>
      </c>
      <c r="BE17" s="143">
        <f>BC17+BB17*0.01</f>
        <v>0</v>
      </c>
    </row>
    <row r="18" spans="1:57" ht="15" customHeight="1">
      <c r="A18" s="17"/>
      <c r="B18" s="165"/>
      <c r="C18" s="63"/>
      <c r="D18" s="4"/>
      <c r="E18" s="5" t="s">
        <v>17</v>
      </c>
      <c r="F18" s="6"/>
      <c r="G18" s="4"/>
      <c r="H18" s="5" t="s">
        <v>17</v>
      </c>
      <c r="I18" s="6"/>
      <c r="J18" s="4"/>
      <c r="K18" s="5" t="s">
        <v>17</v>
      </c>
      <c r="L18" s="6"/>
      <c r="M18" s="4"/>
      <c r="N18" s="5" t="s">
        <v>17</v>
      </c>
      <c r="O18" s="6"/>
      <c r="P18" s="4"/>
      <c r="Q18" s="5" t="s">
        <v>17</v>
      </c>
      <c r="R18" s="6"/>
      <c r="S18" s="4"/>
      <c r="T18" s="5" t="s">
        <v>17</v>
      </c>
      <c r="U18" s="6"/>
      <c r="V18" s="4"/>
      <c r="W18" s="5"/>
      <c r="X18" s="6"/>
      <c r="Y18" s="4"/>
      <c r="Z18" s="5" t="s">
        <v>17</v>
      </c>
      <c r="AA18" s="6"/>
      <c r="AB18" s="4"/>
      <c r="AC18" s="5" t="s">
        <v>17</v>
      </c>
      <c r="AD18" s="6"/>
      <c r="AE18" s="4"/>
      <c r="AF18" s="5" t="s">
        <v>17</v>
      </c>
      <c r="AG18" s="6"/>
      <c r="AH18" s="4"/>
      <c r="AI18" s="5" t="s">
        <v>17</v>
      </c>
      <c r="AJ18" s="6"/>
      <c r="AK18" s="4"/>
      <c r="AL18" s="5" t="s">
        <v>17</v>
      </c>
      <c r="AM18" s="6"/>
      <c r="AN18" s="110"/>
      <c r="AO18" s="85" t="s">
        <v>17</v>
      </c>
      <c r="AP18" s="6"/>
      <c r="AQ18" s="4"/>
      <c r="AR18" s="5" t="s">
        <v>17</v>
      </c>
      <c r="AS18" s="6"/>
      <c r="AT18" s="4"/>
      <c r="AU18" s="5" t="s">
        <v>17</v>
      </c>
      <c r="AV18" s="50"/>
      <c r="AW18" s="183"/>
      <c r="AX18" s="185"/>
      <c r="AY18" s="185"/>
      <c r="AZ18" s="187"/>
      <c r="BA18" s="187"/>
      <c r="BB18" s="156"/>
      <c r="BC18" s="185"/>
      <c r="BD18" s="264"/>
      <c r="BE18" s="143"/>
    </row>
    <row r="19" spans="1:57" ht="15" customHeight="1">
      <c r="A19" s="18"/>
      <c r="B19" s="163"/>
      <c r="C19" s="61"/>
      <c r="D19" s="150"/>
      <c r="E19" s="151"/>
      <c r="F19" s="152"/>
      <c r="G19" s="150"/>
      <c r="H19" s="151"/>
      <c r="I19" s="152"/>
      <c r="J19" s="150"/>
      <c r="K19" s="151"/>
      <c r="L19" s="152"/>
      <c r="M19" s="150"/>
      <c r="N19" s="151"/>
      <c r="O19" s="152"/>
      <c r="P19" s="150"/>
      <c r="Q19" s="151"/>
      <c r="R19" s="152"/>
      <c r="S19" s="150"/>
      <c r="T19" s="151"/>
      <c r="U19" s="152"/>
      <c r="V19" s="150"/>
      <c r="W19" s="151"/>
      <c r="X19" s="152"/>
      <c r="Y19" s="150"/>
      <c r="Z19" s="151"/>
      <c r="AA19" s="152"/>
      <c r="AB19" s="150"/>
      <c r="AC19" s="151"/>
      <c r="AD19" s="152"/>
      <c r="AE19" s="150"/>
      <c r="AF19" s="151"/>
      <c r="AG19" s="152"/>
      <c r="AH19" s="150"/>
      <c r="AI19" s="151"/>
      <c r="AJ19" s="152"/>
      <c r="AK19" s="150"/>
      <c r="AL19" s="151"/>
      <c r="AM19" s="152"/>
      <c r="AN19" s="150"/>
      <c r="AO19" s="151"/>
      <c r="AP19" s="152"/>
      <c r="AQ19" s="151"/>
      <c r="AR19" s="151"/>
      <c r="AS19" s="152"/>
      <c r="AT19" s="150"/>
      <c r="AU19" s="151"/>
      <c r="AV19" s="153"/>
      <c r="AW19" s="157">
        <f>COUNTIF(D19:AT19,D36)+COUNTIF(D19:AT19,M36)</f>
        <v>0</v>
      </c>
      <c r="AX19" s="158">
        <f>COUNTIF(D19:AT19,G36)</f>
        <v>0</v>
      </c>
      <c r="AY19" s="158">
        <f>COUNTIF(D19:AT19,J36)+COUNTIF(D19:AT19,P36)</f>
        <v>0</v>
      </c>
      <c r="AZ19" s="156">
        <f>D20+G20+J20+M20+P20+S20+V20+Y20+AB20+AE20+AH20+AK20+AQ20+AT20</f>
        <v>0</v>
      </c>
      <c r="BA19" s="156">
        <f>F20+I20+L20+O20+R20+U20+X20+AA20+AD20+AG20+AJ20+AM20+AS20+AV20</f>
        <v>0</v>
      </c>
      <c r="BB19" s="262">
        <f>AZ19-BA19</f>
        <v>0</v>
      </c>
      <c r="BC19" s="158">
        <f>AW19*3+AX19*1</f>
        <v>0</v>
      </c>
      <c r="BD19" s="263">
        <f>RANK(BE19,$BE$5:$BE$33)</f>
        <v>1</v>
      </c>
      <c r="BE19" s="143">
        <f>BC19+BB19*0.01</f>
        <v>0</v>
      </c>
    </row>
    <row r="20" spans="1:57" ht="15" customHeight="1">
      <c r="A20" s="18"/>
      <c r="B20" s="163"/>
      <c r="C20" s="61"/>
      <c r="D20" s="4"/>
      <c r="E20" s="5" t="s">
        <v>17</v>
      </c>
      <c r="F20" s="6"/>
      <c r="G20" s="4"/>
      <c r="H20" s="5" t="s">
        <v>17</v>
      </c>
      <c r="I20" s="6"/>
      <c r="J20" s="4"/>
      <c r="K20" s="5" t="s">
        <v>17</v>
      </c>
      <c r="L20" s="6"/>
      <c r="M20" s="4"/>
      <c r="N20" s="5" t="s">
        <v>17</v>
      </c>
      <c r="O20" s="6"/>
      <c r="P20" s="4"/>
      <c r="Q20" s="5" t="s">
        <v>17</v>
      </c>
      <c r="R20" s="6"/>
      <c r="S20" s="4"/>
      <c r="T20" s="5" t="s">
        <v>17</v>
      </c>
      <c r="U20" s="6"/>
      <c r="V20" s="4"/>
      <c r="W20" s="5" t="s">
        <v>17</v>
      </c>
      <c r="X20" s="6"/>
      <c r="Y20" s="4"/>
      <c r="Z20" s="5"/>
      <c r="AA20" s="6"/>
      <c r="AB20" s="4"/>
      <c r="AC20" s="5" t="s">
        <v>17</v>
      </c>
      <c r="AD20" s="6"/>
      <c r="AE20" s="4"/>
      <c r="AF20" s="5" t="s">
        <v>17</v>
      </c>
      <c r="AG20" s="6"/>
      <c r="AH20" s="4"/>
      <c r="AI20" s="5" t="s">
        <v>17</v>
      </c>
      <c r="AJ20" s="6"/>
      <c r="AK20" s="4"/>
      <c r="AL20" s="5" t="s">
        <v>17</v>
      </c>
      <c r="AM20" s="6"/>
      <c r="AN20" s="110"/>
      <c r="AO20" s="85" t="s">
        <v>17</v>
      </c>
      <c r="AP20" s="6"/>
      <c r="AQ20" s="4"/>
      <c r="AR20" s="5" t="s">
        <v>17</v>
      </c>
      <c r="AS20" s="6"/>
      <c r="AT20" s="4"/>
      <c r="AU20" s="5" t="s">
        <v>17</v>
      </c>
      <c r="AV20" s="50"/>
      <c r="AW20" s="183"/>
      <c r="AX20" s="185"/>
      <c r="AY20" s="185"/>
      <c r="AZ20" s="187"/>
      <c r="BA20" s="187"/>
      <c r="BB20" s="156"/>
      <c r="BC20" s="185"/>
      <c r="BD20" s="264"/>
      <c r="BE20" s="143"/>
    </row>
    <row r="21" spans="1:57" ht="15" customHeight="1">
      <c r="A21" s="16"/>
      <c r="B21" s="164"/>
      <c r="C21" s="51"/>
      <c r="D21" s="150"/>
      <c r="E21" s="151"/>
      <c r="F21" s="152"/>
      <c r="G21" s="150"/>
      <c r="H21" s="151"/>
      <c r="I21" s="152"/>
      <c r="J21" s="150"/>
      <c r="K21" s="151"/>
      <c r="L21" s="152"/>
      <c r="M21" s="150"/>
      <c r="N21" s="151"/>
      <c r="O21" s="152"/>
      <c r="P21" s="150"/>
      <c r="Q21" s="151"/>
      <c r="R21" s="152"/>
      <c r="S21" s="150"/>
      <c r="T21" s="151"/>
      <c r="U21" s="152"/>
      <c r="V21" s="150"/>
      <c r="W21" s="151"/>
      <c r="X21" s="152"/>
      <c r="Y21" s="150"/>
      <c r="Z21" s="151"/>
      <c r="AA21" s="152"/>
      <c r="AB21" s="150"/>
      <c r="AC21" s="151"/>
      <c r="AD21" s="152"/>
      <c r="AE21" s="150"/>
      <c r="AF21" s="151"/>
      <c r="AG21" s="152"/>
      <c r="AH21" s="150"/>
      <c r="AI21" s="151"/>
      <c r="AJ21" s="152"/>
      <c r="AK21" s="150"/>
      <c r="AL21" s="151"/>
      <c r="AM21" s="152"/>
      <c r="AN21" s="150"/>
      <c r="AO21" s="151"/>
      <c r="AP21" s="152"/>
      <c r="AQ21" s="151"/>
      <c r="AR21" s="151"/>
      <c r="AS21" s="152"/>
      <c r="AT21" s="150"/>
      <c r="AU21" s="151"/>
      <c r="AV21" s="153"/>
      <c r="AW21" s="157">
        <f>COUNTIF(D21:AT21,D36)+COUNTIF(D21:AT21,M36)</f>
        <v>0</v>
      </c>
      <c r="AX21" s="158">
        <f>COUNTIF(D21:AT21,G36)</f>
        <v>0</v>
      </c>
      <c r="AY21" s="158">
        <f>COUNTIF(D21:AT21,J36)+COUNTIF(D21:AT21,P36)</f>
        <v>0</v>
      </c>
      <c r="AZ21" s="156">
        <f>D22+G22+J22+M22+P22+S22+V22+Y22+AB22+AE22+AH22+AK22+AQ22+AT22</f>
        <v>0</v>
      </c>
      <c r="BA21" s="156">
        <f>F22+I22+L22+O22+R22+U22+X22+AA22+AD22+AG22+AJ22+AM22+AS22+AV22</f>
        <v>0</v>
      </c>
      <c r="BB21" s="146">
        <f>AZ21-BA21</f>
        <v>0</v>
      </c>
      <c r="BC21" s="158">
        <f>AW21*3+AX21*1</f>
        <v>0</v>
      </c>
      <c r="BD21" s="263">
        <f>RANK(BE21,$BE$5:$BE$33)</f>
        <v>1</v>
      </c>
      <c r="BE21" s="143">
        <f>BC21+BB21*0.01</f>
        <v>0</v>
      </c>
    </row>
    <row r="22" spans="1:57" ht="15" customHeight="1">
      <c r="A22" s="17"/>
      <c r="B22" s="165"/>
      <c r="C22" s="60"/>
      <c r="D22" s="4"/>
      <c r="E22" s="5" t="s">
        <v>17</v>
      </c>
      <c r="F22" s="6"/>
      <c r="G22" s="4"/>
      <c r="H22" s="5" t="s">
        <v>17</v>
      </c>
      <c r="I22" s="6"/>
      <c r="J22" s="4"/>
      <c r="K22" s="5" t="s">
        <v>17</v>
      </c>
      <c r="L22" s="6"/>
      <c r="M22" s="4"/>
      <c r="N22" s="5" t="s">
        <v>17</v>
      </c>
      <c r="O22" s="6"/>
      <c r="P22" s="4"/>
      <c r="Q22" s="5" t="s">
        <v>17</v>
      </c>
      <c r="R22" s="6"/>
      <c r="S22" s="4"/>
      <c r="T22" s="5" t="s">
        <v>17</v>
      </c>
      <c r="U22" s="6"/>
      <c r="V22" s="4"/>
      <c r="W22" s="5" t="s">
        <v>17</v>
      </c>
      <c r="X22" s="6"/>
      <c r="Y22" s="4"/>
      <c r="Z22" s="5" t="s">
        <v>17</v>
      </c>
      <c r="AA22" s="6"/>
      <c r="AB22" s="4"/>
      <c r="AC22" s="5"/>
      <c r="AD22" s="6"/>
      <c r="AE22" s="4"/>
      <c r="AF22" s="5" t="s">
        <v>17</v>
      </c>
      <c r="AG22" s="6"/>
      <c r="AH22" s="4"/>
      <c r="AI22" s="5" t="s">
        <v>17</v>
      </c>
      <c r="AJ22" s="6"/>
      <c r="AK22" s="4"/>
      <c r="AL22" s="5" t="s">
        <v>17</v>
      </c>
      <c r="AM22" s="6"/>
      <c r="AN22" s="110"/>
      <c r="AO22" s="85" t="s">
        <v>17</v>
      </c>
      <c r="AP22" s="6"/>
      <c r="AQ22" s="4"/>
      <c r="AR22" s="5" t="s">
        <v>17</v>
      </c>
      <c r="AS22" s="6"/>
      <c r="AT22" s="4"/>
      <c r="AU22" s="5" t="s">
        <v>17</v>
      </c>
      <c r="AV22" s="50"/>
      <c r="AW22" s="183"/>
      <c r="AX22" s="185"/>
      <c r="AY22" s="185"/>
      <c r="AZ22" s="187"/>
      <c r="BA22" s="187"/>
      <c r="BB22" s="156"/>
      <c r="BC22" s="185"/>
      <c r="BD22" s="264"/>
      <c r="BE22" s="143"/>
    </row>
    <row r="23" spans="1:57" ht="15" customHeight="1">
      <c r="A23" s="18"/>
      <c r="B23" s="151"/>
      <c r="C23" s="59"/>
      <c r="D23" s="150"/>
      <c r="E23" s="151"/>
      <c r="F23" s="152"/>
      <c r="G23" s="150"/>
      <c r="H23" s="151"/>
      <c r="I23" s="152"/>
      <c r="J23" s="150"/>
      <c r="K23" s="151"/>
      <c r="L23" s="152"/>
      <c r="M23" s="150"/>
      <c r="N23" s="151"/>
      <c r="O23" s="152"/>
      <c r="P23" s="150"/>
      <c r="Q23" s="151"/>
      <c r="R23" s="152"/>
      <c r="S23" s="150"/>
      <c r="T23" s="151"/>
      <c r="U23" s="152"/>
      <c r="V23" s="150"/>
      <c r="W23" s="151"/>
      <c r="X23" s="152"/>
      <c r="Y23" s="150"/>
      <c r="Z23" s="151"/>
      <c r="AA23" s="152"/>
      <c r="AB23" s="150"/>
      <c r="AC23" s="151"/>
      <c r="AD23" s="152"/>
      <c r="AE23" s="150"/>
      <c r="AF23" s="151"/>
      <c r="AG23" s="152"/>
      <c r="AH23" s="150"/>
      <c r="AI23" s="151"/>
      <c r="AJ23" s="152"/>
      <c r="AK23" s="150"/>
      <c r="AL23" s="151"/>
      <c r="AM23" s="152"/>
      <c r="AN23" s="150"/>
      <c r="AO23" s="151"/>
      <c r="AP23" s="152"/>
      <c r="AQ23" s="151"/>
      <c r="AR23" s="151"/>
      <c r="AS23" s="152"/>
      <c r="AT23" s="150"/>
      <c r="AU23" s="151"/>
      <c r="AV23" s="153"/>
      <c r="AW23" s="157">
        <f>COUNTIF(D23:AT23,D36)+COUNTIF(D23:AT23,M54)</f>
        <v>0</v>
      </c>
      <c r="AX23" s="158">
        <f>COUNTIF(D23:AT23,G36)</f>
        <v>0</v>
      </c>
      <c r="AY23" s="158">
        <f>COUNTIF(D23:AT23,J36)+COUNTIF(D23:AT23,P36)</f>
        <v>0</v>
      </c>
      <c r="AZ23" s="156">
        <f>D24+G24+J24+M24+P24+S24+V24+Y24+AB24+AE24+AH24+AK24+AQ24+AT24</f>
        <v>0</v>
      </c>
      <c r="BA23" s="156">
        <f>F24+I24+L24+O24+R24+U24+X24+AA24+AD24+AG24+AJ24+AM24+AS24+AV24</f>
        <v>0</v>
      </c>
      <c r="BB23" s="262">
        <f>AZ23-BA23</f>
        <v>0</v>
      </c>
      <c r="BC23" s="158">
        <f>AW23*3+AX23*1</f>
        <v>0</v>
      </c>
      <c r="BD23" s="263">
        <f>RANK(BE23,$BE$5:$BE$33)</f>
        <v>1</v>
      </c>
      <c r="BE23" s="143">
        <f>BC23+BB23*0.01</f>
        <v>0</v>
      </c>
    </row>
    <row r="24" spans="1:57" ht="15" customHeight="1">
      <c r="A24" s="17"/>
      <c r="B24" s="161"/>
      <c r="C24" s="60"/>
      <c r="D24" s="4"/>
      <c r="E24" s="5" t="s">
        <v>17</v>
      </c>
      <c r="F24" s="6"/>
      <c r="G24" s="4"/>
      <c r="H24" s="5" t="s">
        <v>17</v>
      </c>
      <c r="I24" s="6"/>
      <c r="J24" s="4"/>
      <c r="K24" s="5" t="s">
        <v>17</v>
      </c>
      <c r="L24" s="6"/>
      <c r="M24" s="4"/>
      <c r="N24" s="5" t="s">
        <v>17</v>
      </c>
      <c r="O24" s="6"/>
      <c r="P24" s="4"/>
      <c r="Q24" s="5" t="s">
        <v>17</v>
      </c>
      <c r="R24" s="6"/>
      <c r="S24" s="4"/>
      <c r="T24" s="5" t="s">
        <v>17</v>
      </c>
      <c r="U24" s="6"/>
      <c r="V24" s="4"/>
      <c r="W24" s="5" t="s">
        <v>17</v>
      </c>
      <c r="X24" s="6"/>
      <c r="Y24" s="4"/>
      <c r="Z24" s="5" t="s">
        <v>17</v>
      </c>
      <c r="AA24" s="6"/>
      <c r="AB24" s="4"/>
      <c r="AC24" s="5" t="s">
        <v>17</v>
      </c>
      <c r="AD24" s="6"/>
      <c r="AE24" s="4"/>
      <c r="AF24" s="5"/>
      <c r="AG24" s="6"/>
      <c r="AH24" s="4"/>
      <c r="AI24" s="5" t="s">
        <v>17</v>
      </c>
      <c r="AJ24" s="6"/>
      <c r="AK24" s="4"/>
      <c r="AL24" s="5" t="s">
        <v>17</v>
      </c>
      <c r="AM24" s="6"/>
      <c r="AN24" s="110"/>
      <c r="AO24" s="85" t="s">
        <v>17</v>
      </c>
      <c r="AP24" s="6"/>
      <c r="AQ24" s="4"/>
      <c r="AR24" s="5" t="s">
        <v>17</v>
      </c>
      <c r="AS24" s="6"/>
      <c r="AT24" s="4"/>
      <c r="AU24" s="5" t="s">
        <v>17</v>
      </c>
      <c r="AV24" s="50"/>
      <c r="AW24" s="183"/>
      <c r="AX24" s="185"/>
      <c r="AY24" s="185"/>
      <c r="AZ24" s="187"/>
      <c r="BA24" s="187"/>
      <c r="BB24" s="156"/>
      <c r="BC24" s="185"/>
      <c r="BD24" s="264"/>
      <c r="BE24" s="143"/>
    </row>
    <row r="25" spans="1:57" ht="15" customHeight="1">
      <c r="A25" s="18"/>
      <c r="B25" s="151"/>
      <c r="C25" s="59"/>
      <c r="D25" s="151"/>
      <c r="E25" s="151"/>
      <c r="F25" s="152"/>
      <c r="G25" s="150"/>
      <c r="H25" s="151"/>
      <c r="I25" s="152"/>
      <c r="J25" s="150"/>
      <c r="K25" s="151"/>
      <c r="L25" s="152"/>
      <c r="M25" s="150"/>
      <c r="N25" s="151"/>
      <c r="O25" s="152"/>
      <c r="P25" s="150"/>
      <c r="Q25" s="151"/>
      <c r="R25" s="152"/>
      <c r="S25" s="150"/>
      <c r="T25" s="151"/>
      <c r="U25" s="152"/>
      <c r="V25" s="150"/>
      <c r="W25" s="151"/>
      <c r="X25" s="152"/>
      <c r="Y25" s="150"/>
      <c r="Z25" s="151"/>
      <c r="AA25" s="152"/>
      <c r="AB25" s="150"/>
      <c r="AC25" s="151"/>
      <c r="AD25" s="152"/>
      <c r="AE25" s="150"/>
      <c r="AF25" s="151"/>
      <c r="AG25" s="152"/>
      <c r="AH25" s="150"/>
      <c r="AI25" s="151"/>
      <c r="AJ25" s="152"/>
      <c r="AK25" s="150"/>
      <c r="AL25" s="151"/>
      <c r="AM25" s="152"/>
      <c r="AN25" s="150"/>
      <c r="AO25" s="151"/>
      <c r="AP25" s="152"/>
      <c r="AQ25" s="151"/>
      <c r="AR25" s="151"/>
      <c r="AS25" s="152"/>
      <c r="AT25" s="150"/>
      <c r="AU25" s="151"/>
      <c r="AV25" s="153"/>
      <c r="AW25" s="157">
        <f>COUNTIF(D25:AT25,D36)+COUNTIF(D25:AT25,M36)</f>
        <v>0</v>
      </c>
      <c r="AX25" s="158">
        <f>COUNTIF(D25:AT25,G36)</f>
        <v>0</v>
      </c>
      <c r="AY25" s="158">
        <f>COUNTIF(D25:AT25,J36)+COUNTIF(D25:AT25,P36)</f>
        <v>0</v>
      </c>
      <c r="AZ25" s="156">
        <f>D26+G26+J26+M26+P26+S26+V26+Y26+AB26+AE26+AH26+AK26+AQ26+AT26</f>
        <v>0</v>
      </c>
      <c r="BA25" s="156">
        <f>F26+I26+L26+O26+R26+U26+X26+AA26+AD26+AG26+AJ26+AM26+AS26+AV26</f>
        <v>0</v>
      </c>
      <c r="BB25" s="262">
        <f>AZ25-BA25</f>
        <v>0</v>
      </c>
      <c r="BC25" s="158">
        <f>AW25*3+AX25*1</f>
        <v>0</v>
      </c>
      <c r="BD25" s="263">
        <f>RANK(BE25,$BE$5:$BE$33)</f>
        <v>1</v>
      </c>
      <c r="BE25" s="143">
        <f>BC25+BB25*0.01</f>
        <v>0</v>
      </c>
    </row>
    <row r="26" spans="1:57" ht="15" customHeight="1">
      <c r="A26" s="17"/>
      <c r="B26" s="161"/>
      <c r="C26" s="60"/>
      <c r="D26" s="4"/>
      <c r="E26" s="5" t="s">
        <v>17</v>
      </c>
      <c r="F26" s="6"/>
      <c r="G26" s="4"/>
      <c r="H26" s="5" t="s">
        <v>17</v>
      </c>
      <c r="I26" s="6"/>
      <c r="J26" s="4"/>
      <c r="K26" s="5" t="s">
        <v>17</v>
      </c>
      <c r="L26" s="6"/>
      <c r="M26" s="4"/>
      <c r="N26" s="5" t="s">
        <v>17</v>
      </c>
      <c r="O26" s="6"/>
      <c r="P26" s="4"/>
      <c r="Q26" s="5" t="s">
        <v>17</v>
      </c>
      <c r="R26" s="6"/>
      <c r="S26" s="4"/>
      <c r="T26" s="5" t="s">
        <v>17</v>
      </c>
      <c r="U26" s="6"/>
      <c r="V26" s="4"/>
      <c r="W26" s="5" t="s">
        <v>17</v>
      </c>
      <c r="X26" s="6"/>
      <c r="Y26" s="4"/>
      <c r="Z26" s="5" t="s">
        <v>17</v>
      </c>
      <c r="AA26" s="6"/>
      <c r="AB26" s="4"/>
      <c r="AC26" s="5" t="s">
        <v>17</v>
      </c>
      <c r="AD26" s="6"/>
      <c r="AE26" s="4"/>
      <c r="AF26" s="5" t="s">
        <v>17</v>
      </c>
      <c r="AG26" s="6"/>
      <c r="AH26" s="4"/>
      <c r="AI26" s="5"/>
      <c r="AJ26" s="6"/>
      <c r="AK26" s="4"/>
      <c r="AL26" s="5" t="s">
        <v>17</v>
      </c>
      <c r="AM26" s="6"/>
      <c r="AN26" s="110"/>
      <c r="AO26" s="85" t="s">
        <v>17</v>
      </c>
      <c r="AP26" s="6"/>
      <c r="AQ26" s="4"/>
      <c r="AR26" s="5" t="s">
        <v>17</v>
      </c>
      <c r="AS26" s="6"/>
      <c r="AT26" s="4"/>
      <c r="AU26" s="5" t="s">
        <v>17</v>
      </c>
      <c r="AV26" s="50"/>
      <c r="AW26" s="183"/>
      <c r="AX26" s="185"/>
      <c r="AY26" s="185"/>
      <c r="AZ26" s="187"/>
      <c r="BA26" s="187"/>
      <c r="BB26" s="156"/>
      <c r="BC26" s="185"/>
      <c r="BD26" s="264"/>
      <c r="BE26" s="143"/>
    </row>
    <row r="27" spans="1:57" ht="15" customHeight="1">
      <c r="A27" s="18"/>
      <c r="B27" s="151"/>
      <c r="C27" s="61"/>
      <c r="D27" s="150"/>
      <c r="E27" s="151"/>
      <c r="F27" s="152"/>
      <c r="G27" s="150"/>
      <c r="H27" s="151"/>
      <c r="I27" s="152"/>
      <c r="J27" s="150"/>
      <c r="K27" s="151"/>
      <c r="L27" s="152"/>
      <c r="M27" s="150"/>
      <c r="N27" s="151"/>
      <c r="O27" s="152"/>
      <c r="P27" s="150"/>
      <c r="Q27" s="151"/>
      <c r="R27" s="152"/>
      <c r="S27" s="150"/>
      <c r="T27" s="151"/>
      <c r="U27" s="152"/>
      <c r="V27" s="150"/>
      <c r="W27" s="151"/>
      <c r="X27" s="152"/>
      <c r="Y27" s="150"/>
      <c r="Z27" s="151"/>
      <c r="AA27" s="152"/>
      <c r="AB27" s="150"/>
      <c r="AC27" s="151"/>
      <c r="AD27" s="152"/>
      <c r="AE27" s="150"/>
      <c r="AF27" s="151"/>
      <c r="AG27" s="152"/>
      <c r="AH27" s="150"/>
      <c r="AI27" s="151"/>
      <c r="AJ27" s="152"/>
      <c r="AK27" s="150"/>
      <c r="AL27" s="151"/>
      <c r="AM27" s="152"/>
      <c r="AN27" s="108"/>
      <c r="AO27" s="109"/>
      <c r="AP27" s="11"/>
      <c r="AQ27" s="151"/>
      <c r="AR27" s="151"/>
      <c r="AS27" s="152"/>
      <c r="AT27" s="150"/>
      <c r="AU27" s="151"/>
      <c r="AV27" s="153"/>
      <c r="AW27" s="157">
        <f>COUNTIF(D27:AT27,D36)+COUNTIF(D27:AT27,M36)</f>
        <v>0</v>
      </c>
      <c r="AX27" s="158">
        <f>COUNTIF(D27:AT27,G36)</f>
        <v>0</v>
      </c>
      <c r="AY27" s="158">
        <f>COUNTIF(D27:AT27,J36)+COUNTIF(D27:AT27,P36)</f>
        <v>0</v>
      </c>
      <c r="AZ27" s="156">
        <f>D28+G28+J28+M28+P28+S28+V28+Y28+AB28+AE28+AH28+AK28+AQ28+AT28</f>
        <v>0</v>
      </c>
      <c r="BA27" s="156">
        <f>F28+I28+L28+O28+R28+U28+X28+AA28+AD28+AG28+AJ28+AM28+AS28+AV28</f>
        <v>0</v>
      </c>
      <c r="BB27" s="146">
        <f>AZ27-BA27</f>
        <v>0</v>
      </c>
      <c r="BC27" s="158">
        <f>AW27*3+AX27*1</f>
        <v>0</v>
      </c>
      <c r="BD27" s="263">
        <f>RANK(BE27,$BE$5:$BE$33)</f>
        <v>1</v>
      </c>
      <c r="BE27" s="143">
        <f>BC27+BB27*0.01</f>
        <v>0</v>
      </c>
    </row>
    <row r="28" spans="1:57" ht="15" customHeight="1">
      <c r="A28" s="18"/>
      <c r="B28" s="161"/>
      <c r="C28" s="61"/>
      <c r="D28" s="4"/>
      <c r="E28" s="5" t="s">
        <v>17</v>
      </c>
      <c r="F28" s="6"/>
      <c r="G28" s="4"/>
      <c r="H28" s="5" t="s">
        <v>17</v>
      </c>
      <c r="I28" s="6"/>
      <c r="J28" s="4"/>
      <c r="K28" s="5" t="s">
        <v>17</v>
      </c>
      <c r="L28" s="6"/>
      <c r="M28" s="4"/>
      <c r="N28" s="5" t="s">
        <v>17</v>
      </c>
      <c r="O28" s="6"/>
      <c r="P28" s="4"/>
      <c r="Q28" s="5" t="s">
        <v>17</v>
      </c>
      <c r="R28" s="6"/>
      <c r="S28" s="4"/>
      <c r="T28" s="5" t="s">
        <v>17</v>
      </c>
      <c r="U28" s="6"/>
      <c r="V28" s="4"/>
      <c r="W28" s="5" t="s">
        <v>17</v>
      </c>
      <c r="X28" s="6"/>
      <c r="Y28" s="4"/>
      <c r="Z28" s="5" t="s">
        <v>17</v>
      </c>
      <c r="AA28" s="6"/>
      <c r="AB28" s="4"/>
      <c r="AC28" s="5" t="s">
        <v>17</v>
      </c>
      <c r="AD28" s="6"/>
      <c r="AE28" s="4"/>
      <c r="AF28" s="5" t="s">
        <v>17</v>
      </c>
      <c r="AG28" s="6"/>
      <c r="AH28" s="4"/>
      <c r="AI28" s="5" t="s">
        <v>17</v>
      </c>
      <c r="AJ28" s="6"/>
      <c r="AK28" s="4"/>
      <c r="AL28" s="5"/>
      <c r="AM28" s="6"/>
      <c r="AN28" s="110"/>
      <c r="AO28" s="85" t="s">
        <v>17</v>
      </c>
      <c r="AP28" s="6"/>
      <c r="AQ28" s="4"/>
      <c r="AR28" s="5" t="s">
        <v>17</v>
      </c>
      <c r="AS28" s="6"/>
      <c r="AT28" s="4"/>
      <c r="AU28" s="5" t="s">
        <v>17</v>
      </c>
      <c r="AV28" s="50"/>
      <c r="AW28" s="183"/>
      <c r="AX28" s="185"/>
      <c r="AY28" s="185"/>
      <c r="AZ28" s="187"/>
      <c r="BA28" s="187"/>
      <c r="BB28" s="156"/>
      <c r="BC28" s="185"/>
      <c r="BD28" s="264"/>
      <c r="BE28" s="143"/>
    </row>
    <row r="29" spans="1:58" ht="15" customHeight="1">
      <c r="A29" s="16"/>
      <c r="B29" s="151"/>
      <c r="C29" s="62"/>
      <c r="D29" s="76"/>
      <c r="E29" s="77"/>
      <c r="F29" s="82"/>
      <c r="G29" s="76"/>
      <c r="H29" s="77"/>
      <c r="I29" s="82"/>
      <c r="J29" s="76"/>
      <c r="K29" s="77"/>
      <c r="L29" s="82"/>
      <c r="M29" s="76"/>
      <c r="N29" s="77"/>
      <c r="O29" s="82"/>
      <c r="P29" s="76"/>
      <c r="Q29" s="77"/>
      <c r="R29" s="82"/>
      <c r="S29" s="76"/>
      <c r="T29" s="77"/>
      <c r="U29" s="82"/>
      <c r="V29" s="76"/>
      <c r="W29" s="77"/>
      <c r="X29" s="82"/>
      <c r="Y29" s="76"/>
      <c r="Z29" s="77"/>
      <c r="AA29" s="82"/>
      <c r="AB29" s="76"/>
      <c r="AC29" s="77"/>
      <c r="AD29" s="82"/>
      <c r="AE29" s="76"/>
      <c r="AF29" s="77"/>
      <c r="AG29" s="82"/>
      <c r="AH29" s="76"/>
      <c r="AI29" s="77"/>
      <c r="AJ29" s="82"/>
      <c r="AK29" s="76"/>
      <c r="AL29" s="77"/>
      <c r="AM29" s="82"/>
      <c r="AN29" s="111"/>
      <c r="AO29" s="78"/>
      <c r="AP29" s="82"/>
      <c r="AQ29" s="76"/>
      <c r="AR29" s="77"/>
      <c r="AS29" s="82"/>
      <c r="AT29" s="76"/>
      <c r="AU29" s="77"/>
      <c r="AV29" s="83"/>
      <c r="AW29" s="157">
        <f>COUNTIF(D29:AT29,D38)+COUNTIF(D29:AT29,M38)</f>
        <v>0</v>
      </c>
      <c r="AX29" s="158">
        <f>COUNTIF(D29:AT29,G38)</f>
        <v>0</v>
      </c>
      <c r="AY29" s="158">
        <f>COUNTIF(D29:AT29,J38)+COUNTIF(D29:AT29,P38)</f>
        <v>0</v>
      </c>
      <c r="AZ29" s="156">
        <f>D30+G30+J30+M30+P30+S30+V30+Y30+AB30+AE30+AH30+AK30+AQ30+AT30</f>
        <v>0</v>
      </c>
      <c r="BA29" s="156">
        <f>F30+I30+L30+O30+R30+U30+X30+AA30+AD30+AG30+AJ30+AM30+AS30+AV30</f>
        <v>0</v>
      </c>
      <c r="BB29" s="146">
        <f>AZ29-BA29</f>
        <v>0</v>
      </c>
      <c r="BC29" s="158">
        <f>AW29*3+AX29*1</f>
        <v>0</v>
      </c>
      <c r="BD29" s="263">
        <f>RANK(BE29,$BE$5:$BE$33)</f>
        <v>1</v>
      </c>
      <c r="BE29" s="143">
        <f>BC29+BB29*0.01</f>
        <v>0</v>
      </c>
      <c r="BF29" s="145" t="s">
        <v>15</v>
      </c>
    </row>
    <row r="30" spans="1:58" ht="15" customHeight="1">
      <c r="A30" s="17"/>
      <c r="B30" s="161"/>
      <c r="C30" s="63"/>
      <c r="D30" s="4"/>
      <c r="E30" s="5" t="s">
        <v>17</v>
      </c>
      <c r="F30" s="6"/>
      <c r="G30" s="4"/>
      <c r="H30" s="5" t="s">
        <v>17</v>
      </c>
      <c r="I30" s="6"/>
      <c r="J30" s="4"/>
      <c r="K30" s="5" t="s">
        <v>17</v>
      </c>
      <c r="L30" s="6"/>
      <c r="M30" s="4"/>
      <c r="N30" s="5" t="s">
        <v>17</v>
      </c>
      <c r="O30" s="6"/>
      <c r="P30" s="4"/>
      <c r="Q30" s="5" t="s">
        <v>17</v>
      </c>
      <c r="R30" s="6"/>
      <c r="S30" s="4"/>
      <c r="T30" s="5" t="s">
        <v>17</v>
      </c>
      <c r="U30" s="6"/>
      <c r="V30" s="4"/>
      <c r="W30" s="5" t="s">
        <v>17</v>
      </c>
      <c r="X30" s="6"/>
      <c r="Y30" s="4"/>
      <c r="Z30" s="5" t="s">
        <v>17</v>
      </c>
      <c r="AA30" s="6"/>
      <c r="AB30" s="4"/>
      <c r="AC30" s="5" t="s">
        <v>17</v>
      </c>
      <c r="AD30" s="6"/>
      <c r="AE30" s="4"/>
      <c r="AF30" s="5" t="s">
        <v>17</v>
      </c>
      <c r="AG30" s="6"/>
      <c r="AH30" s="4"/>
      <c r="AI30" s="5" t="s">
        <v>17</v>
      </c>
      <c r="AJ30" s="6"/>
      <c r="AK30" s="4"/>
      <c r="AL30" s="5" t="s">
        <v>17</v>
      </c>
      <c r="AM30" s="6"/>
      <c r="AN30" s="110"/>
      <c r="AO30" s="85"/>
      <c r="AP30" s="6"/>
      <c r="AQ30" s="4"/>
      <c r="AR30" s="5" t="s">
        <v>17</v>
      </c>
      <c r="AS30" s="6"/>
      <c r="AT30" s="4"/>
      <c r="AU30" s="5" t="s">
        <v>17</v>
      </c>
      <c r="AV30" s="50"/>
      <c r="AW30" s="183"/>
      <c r="AX30" s="185"/>
      <c r="AY30" s="185"/>
      <c r="AZ30" s="187"/>
      <c r="BA30" s="187"/>
      <c r="BB30" s="156"/>
      <c r="BC30" s="185"/>
      <c r="BD30" s="264"/>
      <c r="BE30" s="143"/>
      <c r="BF30" s="145"/>
    </row>
    <row r="31" spans="1:58" ht="15" customHeight="1">
      <c r="A31" s="18"/>
      <c r="B31" s="164"/>
      <c r="C31" s="61"/>
      <c r="D31" s="151"/>
      <c r="E31" s="151"/>
      <c r="F31" s="152"/>
      <c r="G31" s="150"/>
      <c r="H31" s="151"/>
      <c r="I31" s="152"/>
      <c r="J31" s="150"/>
      <c r="K31" s="151"/>
      <c r="L31" s="152"/>
      <c r="M31" s="151"/>
      <c r="N31" s="151"/>
      <c r="O31" s="152"/>
      <c r="P31" s="151"/>
      <c r="Q31" s="151"/>
      <c r="R31" s="152"/>
      <c r="S31" s="150"/>
      <c r="T31" s="151"/>
      <c r="U31" s="152"/>
      <c r="V31" s="150"/>
      <c r="W31" s="151"/>
      <c r="X31" s="152"/>
      <c r="Y31" s="150"/>
      <c r="Z31" s="151"/>
      <c r="AA31" s="152"/>
      <c r="AB31" s="150"/>
      <c r="AC31" s="151"/>
      <c r="AD31" s="152"/>
      <c r="AE31" s="150"/>
      <c r="AF31" s="151"/>
      <c r="AG31" s="152"/>
      <c r="AH31" s="150"/>
      <c r="AI31" s="151"/>
      <c r="AJ31" s="152"/>
      <c r="AK31" s="150"/>
      <c r="AL31" s="151"/>
      <c r="AM31" s="152"/>
      <c r="AN31" s="108"/>
      <c r="AO31" s="109"/>
      <c r="AP31" s="11"/>
      <c r="AQ31" s="112"/>
      <c r="AR31" s="112"/>
      <c r="AS31" s="113"/>
      <c r="AT31" s="150"/>
      <c r="AU31" s="151"/>
      <c r="AV31" s="153"/>
      <c r="AW31" s="157">
        <f>COUNTIF(D31:AT31,D36)+COUNTIF(D31:AT31,M36)</f>
        <v>0</v>
      </c>
      <c r="AX31" s="158">
        <f>COUNTIF(D31:AT31,G36)</f>
        <v>0</v>
      </c>
      <c r="AY31" s="158">
        <f>COUNTIF(D31:AT31,J36)+COUNTIF(D31:AT31,P36)</f>
        <v>0</v>
      </c>
      <c r="AZ31" s="156">
        <f>D32+G32+J32+M32+P32+S32+V32+Y32+AB32+AE32+AH32+AK32+AQ32+AT32</f>
        <v>0</v>
      </c>
      <c r="BA31" s="156">
        <f>F32+I32+L32+O32+R32+U32+X32+AA32+AD32+AG32+AJ32+AM32+AS32+AV32</f>
        <v>0</v>
      </c>
      <c r="BB31" s="262">
        <f>AZ31-BA31</f>
        <v>0</v>
      </c>
      <c r="BC31" s="158">
        <f>AW31*3+AX31*1</f>
        <v>0</v>
      </c>
      <c r="BD31" s="263">
        <f>RANK(BE31,$BE$5:$BE$33)</f>
        <v>1</v>
      </c>
      <c r="BE31" s="73"/>
      <c r="BF31" s="107"/>
    </row>
    <row r="32" spans="1:58" ht="15" customHeight="1">
      <c r="A32" s="18"/>
      <c r="B32" s="165"/>
      <c r="C32" s="61"/>
      <c r="D32" s="4"/>
      <c r="E32" s="5" t="s">
        <v>17</v>
      </c>
      <c r="F32" s="6"/>
      <c r="G32" s="4"/>
      <c r="H32" s="5" t="s">
        <v>17</v>
      </c>
      <c r="I32" s="6"/>
      <c r="J32" s="4"/>
      <c r="K32" s="5" t="s">
        <v>17</v>
      </c>
      <c r="L32" s="6"/>
      <c r="M32" s="4"/>
      <c r="N32" s="5" t="s">
        <v>17</v>
      </c>
      <c r="O32" s="6"/>
      <c r="P32" s="4"/>
      <c r="Q32" s="5" t="s">
        <v>17</v>
      </c>
      <c r="R32" s="6"/>
      <c r="S32" s="4"/>
      <c r="T32" s="5" t="s">
        <v>17</v>
      </c>
      <c r="U32" s="6"/>
      <c r="V32" s="4"/>
      <c r="W32" s="5" t="s">
        <v>17</v>
      </c>
      <c r="X32" s="6"/>
      <c r="Y32" s="4"/>
      <c r="Z32" s="5" t="s">
        <v>17</v>
      </c>
      <c r="AA32" s="6"/>
      <c r="AB32" s="4"/>
      <c r="AC32" s="5" t="s">
        <v>17</v>
      </c>
      <c r="AD32" s="6"/>
      <c r="AE32" s="4"/>
      <c r="AF32" s="5" t="s">
        <v>17</v>
      </c>
      <c r="AG32" s="6"/>
      <c r="AH32" s="4"/>
      <c r="AI32" s="5" t="s">
        <v>17</v>
      </c>
      <c r="AJ32" s="6"/>
      <c r="AK32" s="4"/>
      <c r="AL32" s="5" t="s">
        <v>17</v>
      </c>
      <c r="AM32" s="6"/>
      <c r="AN32" s="110"/>
      <c r="AO32" s="85" t="s">
        <v>17</v>
      </c>
      <c r="AP32" s="6"/>
      <c r="AQ32" s="4"/>
      <c r="AR32" s="5"/>
      <c r="AS32" s="6"/>
      <c r="AT32" s="4"/>
      <c r="AU32" s="5" t="s">
        <v>17</v>
      </c>
      <c r="AV32" s="50"/>
      <c r="AW32" s="183"/>
      <c r="AX32" s="185"/>
      <c r="AY32" s="185"/>
      <c r="AZ32" s="187"/>
      <c r="BA32" s="187"/>
      <c r="BB32" s="156"/>
      <c r="BC32" s="185"/>
      <c r="BD32" s="264"/>
      <c r="BE32" s="73"/>
      <c r="BF32" s="107"/>
    </row>
    <row r="33" spans="1:57" ht="15" customHeight="1">
      <c r="A33" s="16"/>
      <c r="B33" s="151"/>
      <c r="C33" s="62"/>
      <c r="D33" s="151"/>
      <c r="E33" s="151"/>
      <c r="F33" s="152"/>
      <c r="G33" s="150"/>
      <c r="H33" s="151"/>
      <c r="I33" s="152"/>
      <c r="J33" s="150"/>
      <c r="K33" s="151"/>
      <c r="L33" s="152"/>
      <c r="M33" s="150"/>
      <c r="N33" s="151"/>
      <c r="O33" s="152"/>
      <c r="P33" s="150"/>
      <c r="Q33" s="151"/>
      <c r="R33" s="152"/>
      <c r="S33" s="150"/>
      <c r="T33" s="151"/>
      <c r="U33" s="152"/>
      <c r="V33" s="150"/>
      <c r="W33" s="151"/>
      <c r="X33" s="152"/>
      <c r="Y33" s="150"/>
      <c r="Z33" s="151"/>
      <c r="AA33" s="152"/>
      <c r="AB33" s="150"/>
      <c r="AC33" s="151"/>
      <c r="AD33" s="152"/>
      <c r="AE33" s="150"/>
      <c r="AF33" s="151"/>
      <c r="AG33" s="152"/>
      <c r="AH33" s="150"/>
      <c r="AI33" s="151"/>
      <c r="AJ33" s="152"/>
      <c r="AK33" s="150"/>
      <c r="AL33" s="151"/>
      <c r="AM33" s="152"/>
      <c r="AN33" s="150"/>
      <c r="AO33" s="151"/>
      <c r="AP33" s="152"/>
      <c r="AQ33" s="151"/>
      <c r="AR33" s="151"/>
      <c r="AS33" s="152"/>
      <c r="AT33" s="150"/>
      <c r="AU33" s="151"/>
      <c r="AV33" s="153"/>
      <c r="AW33" s="157">
        <f>COUNTIF(D33:AT33,D36)+COUNTIF(D33:AT33,M36)</f>
        <v>0</v>
      </c>
      <c r="AX33" s="158">
        <f>COUNTIF(D33:AT33,G36)</f>
        <v>0</v>
      </c>
      <c r="AY33" s="158">
        <f>COUNTIF(D33:AT33,J36)+COUNTIF(D33:AT33,P36)</f>
        <v>0</v>
      </c>
      <c r="AZ33" s="156">
        <f>D34+G34+J34+M34+P34+S34+V34+Y34+AB34+AE34+AH34+AK34+AQ34+AT34</f>
        <v>0</v>
      </c>
      <c r="BA33" s="156">
        <f>F34+I34+L34+O34+R34+U34+X34+AA34+AD34+AG34+AJ34+AM34+AS34+AV34</f>
        <v>0</v>
      </c>
      <c r="BB33" s="262">
        <f>AZ33-BA33</f>
        <v>0</v>
      </c>
      <c r="BC33" s="158">
        <f>AW33*3+AX33*1</f>
        <v>0</v>
      </c>
      <c r="BD33" s="263">
        <f>RANK(BE33,$BE$5:$BE$33)</f>
        <v>1</v>
      </c>
      <c r="BE33" s="143">
        <f>BC33+BB33*0.01</f>
        <v>0</v>
      </c>
    </row>
    <row r="34" spans="1:57" ht="15" customHeight="1" thickBot="1">
      <c r="A34" s="19"/>
      <c r="B34" s="155"/>
      <c r="C34" s="64"/>
      <c r="D34" s="7"/>
      <c r="E34" s="8" t="s">
        <v>17</v>
      </c>
      <c r="F34" s="9"/>
      <c r="G34" s="7"/>
      <c r="H34" s="8" t="s">
        <v>17</v>
      </c>
      <c r="I34" s="9"/>
      <c r="J34" s="7"/>
      <c r="K34" s="8" t="s">
        <v>17</v>
      </c>
      <c r="L34" s="9"/>
      <c r="M34" s="7"/>
      <c r="N34" s="8" t="s">
        <v>17</v>
      </c>
      <c r="O34" s="9"/>
      <c r="P34" s="7"/>
      <c r="Q34" s="8" t="s">
        <v>17</v>
      </c>
      <c r="R34" s="9"/>
      <c r="S34" s="7"/>
      <c r="T34" s="8" t="s">
        <v>17</v>
      </c>
      <c r="U34" s="9"/>
      <c r="V34" s="7"/>
      <c r="W34" s="8" t="s">
        <v>17</v>
      </c>
      <c r="X34" s="9"/>
      <c r="Y34" s="7"/>
      <c r="Z34" s="8" t="s">
        <v>17</v>
      </c>
      <c r="AA34" s="9"/>
      <c r="AB34" s="7"/>
      <c r="AC34" s="8" t="s">
        <v>17</v>
      </c>
      <c r="AD34" s="9"/>
      <c r="AE34" s="7"/>
      <c r="AF34" s="8" t="s">
        <v>17</v>
      </c>
      <c r="AG34" s="9"/>
      <c r="AH34" s="7"/>
      <c r="AI34" s="8" t="s">
        <v>17</v>
      </c>
      <c r="AJ34" s="9"/>
      <c r="AK34" s="7"/>
      <c r="AL34" s="8" t="s">
        <v>17</v>
      </c>
      <c r="AM34" s="9"/>
      <c r="AN34" s="114"/>
      <c r="AO34" s="86" t="s">
        <v>17</v>
      </c>
      <c r="AP34" s="9"/>
      <c r="AQ34" s="7"/>
      <c r="AR34" s="8" t="s">
        <v>17</v>
      </c>
      <c r="AS34" s="9"/>
      <c r="AT34" s="7"/>
      <c r="AU34" s="8"/>
      <c r="AV34" s="52"/>
      <c r="AW34" s="184"/>
      <c r="AX34" s="186"/>
      <c r="AY34" s="186"/>
      <c r="AZ34" s="188"/>
      <c r="BA34" s="188"/>
      <c r="BB34" s="147"/>
      <c r="BC34" s="186"/>
      <c r="BD34" s="265"/>
      <c r="BE34" s="143"/>
    </row>
    <row r="35" spans="2:3" ht="13.5">
      <c r="B35" s="1"/>
      <c r="C35" s="1"/>
    </row>
    <row r="36" spans="2:59" ht="14.25" customHeight="1" hidden="1">
      <c r="B36" s="10"/>
      <c r="C36" s="10"/>
      <c r="D36" s="10" t="s">
        <v>8</v>
      </c>
      <c r="E36" s="10"/>
      <c r="F36" s="10"/>
      <c r="G36" s="10" t="s">
        <v>9</v>
      </c>
      <c r="H36" s="10"/>
      <c r="I36" s="10"/>
      <c r="J36" s="10" t="s">
        <v>10</v>
      </c>
      <c r="K36" s="10"/>
      <c r="L36" s="10"/>
      <c r="M36" s="10" t="s">
        <v>11</v>
      </c>
      <c r="N36" s="10"/>
      <c r="O36" s="10"/>
      <c r="P36" s="10" t="s">
        <v>12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ht="13.5" customHeight="1" hidden="1"/>
  </sheetData>
  <sheetProtection/>
  <mergeCells count="374">
    <mergeCell ref="BD33:BD34"/>
    <mergeCell ref="BE33:BE34"/>
    <mergeCell ref="AX33:AX34"/>
    <mergeCell ref="AY33:AY34"/>
    <mergeCell ref="AZ33:AZ34"/>
    <mergeCell ref="BA33:BA34"/>
    <mergeCell ref="BB33:BB34"/>
    <mergeCell ref="BC33:BC34"/>
    <mergeCell ref="AH33:AJ33"/>
    <mergeCell ref="AK33:AM33"/>
    <mergeCell ref="AN33:AP33"/>
    <mergeCell ref="AQ33:AS33"/>
    <mergeCell ref="AT33:AV33"/>
    <mergeCell ref="AW33:AW34"/>
    <mergeCell ref="P33:R33"/>
    <mergeCell ref="S33:U33"/>
    <mergeCell ref="V33:X33"/>
    <mergeCell ref="Y33:AA33"/>
    <mergeCell ref="AB33:AD33"/>
    <mergeCell ref="AE33:AG33"/>
    <mergeCell ref="AZ31:AZ32"/>
    <mergeCell ref="BA31:BA32"/>
    <mergeCell ref="BB31:BB32"/>
    <mergeCell ref="BC31:BC32"/>
    <mergeCell ref="BD31:BD32"/>
    <mergeCell ref="B33:B34"/>
    <mergeCell ref="D33:F33"/>
    <mergeCell ref="G33:I33"/>
    <mergeCell ref="J33:L33"/>
    <mergeCell ref="M33:O33"/>
    <mergeCell ref="AH31:AJ31"/>
    <mergeCell ref="AK31:AM31"/>
    <mergeCell ref="AT31:AV31"/>
    <mergeCell ref="AW31:AW32"/>
    <mergeCell ref="AX31:AX32"/>
    <mergeCell ref="AY31:AY32"/>
    <mergeCell ref="P31:R31"/>
    <mergeCell ref="S31:U31"/>
    <mergeCell ref="V31:X31"/>
    <mergeCell ref="Y31:AA31"/>
    <mergeCell ref="AB31:AD31"/>
    <mergeCell ref="AE31:AG31"/>
    <mergeCell ref="BB29:BB30"/>
    <mergeCell ref="BC29:BC30"/>
    <mergeCell ref="BD29:BD30"/>
    <mergeCell ref="BE29:BE30"/>
    <mergeCell ref="BF29:BF30"/>
    <mergeCell ref="B31:B32"/>
    <mergeCell ref="D31:F31"/>
    <mergeCell ref="G31:I31"/>
    <mergeCell ref="J31:L31"/>
    <mergeCell ref="M31:O31"/>
    <mergeCell ref="BB27:BB28"/>
    <mergeCell ref="BC27:BC28"/>
    <mergeCell ref="BD27:BD28"/>
    <mergeCell ref="BE27:BE28"/>
    <mergeCell ref="B29:B30"/>
    <mergeCell ref="AW29:AW30"/>
    <mergeCell ref="AX29:AX30"/>
    <mergeCell ref="AY29:AY30"/>
    <mergeCell ref="AZ29:AZ30"/>
    <mergeCell ref="BA29:BA30"/>
    <mergeCell ref="AT27:AV27"/>
    <mergeCell ref="AW27:AW28"/>
    <mergeCell ref="AX27:AX28"/>
    <mergeCell ref="AY27:AY28"/>
    <mergeCell ref="AZ27:AZ28"/>
    <mergeCell ref="BA27:BA28"/>
    <mergeCell ref="Y27:AA27"/>
    <mergeCell ref="AB27:AD27"/>
    <mergeCell ref="AE27:AG27"/>
    <mergeCell ref="AH27:AJ27"/>
    <mergeCell ref="AK27:AM27"/>
    <mergeCell ref="AQ27:AS27"/>
    <mergeCell ref="BD25:BD26"/>
    <mergeCell ref="BE25:BE26"/>
    <mergeCell ref="B27:B28"/>
    <mergeCell ref="D27:F27"/>
    <mergeCell ref="G27:I27"/>
    <mergeCell ref="J27:L27"/>
    <mergeCell ref="M27:O27"/>
    <mergeCell ref="P27:R27"/>
    <mergeCell ref="S27:U27"/>
    <mergeCell ref="V27:X27"/>
    <mergeCell ref="AX25:AX26"/>
    <mergeCell ref="AY25:AY26"/>
    <mergeCell ref="AZ25:AZ26"/>
    <mergeCell ref="BA25:BA26"/>
    <mergeCell ref="BB25:BB26"/>
    <mergeCell ref="BC25:BC26"/>
    <mergeCell ref="AH25:AJ25"/>
    <mergeCell ref="AK25:AM25"/>
    <mergeCell ref="AN25:AP25"/>
    <mergeCell ref="AQ25:AS25"/>
    <mergeCell ref="AT25:AV25"/>
    <mergeCell ref="AW25:AW26"/>
    <mergeCell ref="P25:R25"/>
    <mergeCell ref="S25:U25"/>
    <mergeCell ref="V25:X25"/>
    <mergeCell ref="Y25:AA25"/>
    <mergeCell ref="AB25:AD25"/>
    <mergeCell ref="AE25:AG25"/>
    <mergeCell ref="BA23:BA24"/>
    <mergeCell ref="BB23:BB24"/>
    <mergeCell ref="BC23:BC24"/>
    <mergeCell ref="BD23:BD24"/>
    <mergeCell ref="BE23:BE24"/>
    <mergeCell ref="B25:B26"/>
    <mergeCell ref="D25:F25"/>
    <mergeCell ref="G25:I25"/>
    <mergeCell ref="J25:L25"/>
    <mergeCell ref="M25:O25"/>
    <mergeCell ref="AQ23:AS23"/>
    <mergeCell ref="AT23:AV23"/>
    <mergeCell ref="AW23:AW24"/>
    <mergeCell ref="AX23:AX24"/>
    <mergeCell ref="AY23:AY24"/>
    <mergeCell ref="AZ23:AZ24"/>
    <mergeCell ref="Y23:AA23"/>
    <mergeCell ref="AB23:AD23"/>
    <mergeCell ref="AE23:AG23"/>
    <mergeCell ref="AH23:AJ23"/>
    <mergeCell ref="AK23:AM23"/>
    <mergeCell ref="AN23:AP23"/>
    <mergeCell ref="BD21:BD22"/>
    <mergeCell ref="BE21:BE22"/>
    <mergeCell ref="B23:B24"/>
    <mergeCell ref="D23:F23"/>
    <mergeCell ref="G23:I23"/>
    <mergeCell ref="J23:L23"/>
    <mergeCell ref="M23:O23"/>
    <mergeCell ref="P23:R23"/>
    <mergeCell ref="S23:U23"/>
    <mergeCell ref="V23:X23"/>
    <mergeCell ref="AX21:AX22"/>
    <mergeCell ref="AY21:AY22"/>
    <mergeCell ref="AZ21:AZ22"/>
    <mergeCell ref="BA21:BA22"/>
    <mergeCell ref="BB21:BB22"/>
    <mergeCell ref="BC21:BC22"/>
    <mergeCell ref="AH21:AJ21"/>
    <mergeCell ref="AK21:AM21"/>
    <mergeCell ref="AN21:AP21"/>
    <mergeCell ref="AQ21:AS21"/>
    <mergeCell ref="AT21:AV21"/>
    <mergeCell ref="AW21:AW22"/>
    <mergeCell ref="P21:R21"/>
    <mergeCell ref="S21:U21"/>
    <mergeCell ref="V21:X21"/>
    <mergeCell ref="Y21:AA21"/>
    <mergeCell ref="AB21:AD21"/>
    <mergeCell ref="AE21:AG21"/>
    <mergeCell ref="BA19:BA20"/>
    <mergeCell ref="BB19:BB20"/>
    <mergeCell ref="BC19:BC20"/>
    <mergeCell ref="BD19:BD20"/>
    <mergeCell ref="BE19:BE20"/>
    <mergeCell ref="B21:B22"/>
    <mergeCell ref="D21:F21"/>
    <mergeCell ref="G21:I21"/>
    <mergeCell ref="J21:L21"/>
    <mergeCell ref="M21:O21"/>
    <mergeCell ref="AQ19:AS19"/>
    <mergeCell ref="AT19:AV19"/>
    <mergeCell ref="AW19:AW20"/>
    <mergeCell ref="AX19:AX20"/>
    <mergeCell ref="AY19:AY20"/>
    <mergeCell ref="AZ19:AZ20"/>
    <mergeCell ref="Y19:AA19"/>
    <mergeCell ref="AB19:AD19"/>
    <mergeCell ref="AE19:AG19"/>
    <mergeCell ref="AH19:AJ19"/>
    <mergeCell ref="AK19:AM19"/>
    <mergeCell ref="AN19:AP19"/>
    <mergeCell ref="BD17:BD18"/>
    <mergeCell ref="BE17:BE18"/>
    <mergeCell ref="B19:B20"/>
    <mergeCell ref="D19:F19"/>
    <mergeCell ref="G19:I19"/>
    <mergeCell ref="J19:L19"/>
    <mergeCell ref="M19:O19"/>
    <mergeCell ref="P19:R19"/>
    <mergeCell ref="S19:U19"/>
    <mergeCell ref="V19:X19"/>
    <mergeCell ref="AX17:AX18"/>
    <mergeCell ref="AY17:AY18"/>
    <mergeCell ref="AZ17:AZ18"/>
    <mergeCell ref="BA17:BA18"/>
    <mergeCell ref="BB17:BB18"/>
    <mergeCell ref="BC17:BC18"/>
    <mergeCell ref="AH17:AJ17"/>
    <mergeCell ref="AK17:AM17"/>
    <mergeCell ref="AN17:AP17"/>
    <mergeCell ref="AQ17:AS17"/>
    <mergeCell ref="AT17:AV17"/>
    <mergeCell ref="AW17:AW18"/>
    <mergeCell ref="P17:R17"/>
    <mergeCell ref="S17:U17"/>
    <mergeCell ref="V17:X17"/>
    <mergeCell ref="Y17:AA17"/>
    <mergeCell ref="AB17:AD17"/>
    <mergeCell ref="AE17:AG17"/>
    <mergeCell ref="BA15:BA16"/>
    <mergeCell ref="BB15:BB16"/>
    <mergeCell ref="BC15:BC16"/>
    <mergeCell ref="BD15:BD16"/>
    <mergeCell ref="BE15:BE16"/>
    <mergeCell ref="B17:B18"/>
    <mergeCell ref="D17:F17"/>
    <mergeCell ref="G17:I17"/>
    <mergeCell ref="J17:L17"/>
    <mergeCell ref="M17:O17"/>
    <mergeCell ref="AQ15:AS15"/>
    <mergeCell ref="AT15:AV15"/>
    <mergeCell ref="AW15:AW16"/>
    <mergeCell ref="AX15:AX16"/>
    <mergeCell ref="AY15:AY16"/>
    <mergeCell ref="AZ15:AZ16"/>
    <mergeCell ref="Y15:AA15"/>
    <mergeCell ref="AB15:AD15"/>
    <mergeCell ref="AE15:AG15"/>
    <mergeCell ref="AH15:AJ15"/>
    <mergeCell ref="AK15:AM15"/>
    <mergeCell ref="AN15:AP15"/>
    <mergeCell ref="BD13:BD14"/>
    <mergeCell ref="BE13:BE14"/>
    <mergeCell ref="B15:B16"/>
    <mergeCell ref="D15:F15"/>
    <mergeCell ref="G15:I15"/>
    <mergeCell ref="J15:L15"/>
    <mergeCell ref="M15:O15"/>
    <mergeCell ref="P15:R15"/>
    <mergeCell ref="S15:U15"/>
    <mergeCell ref="V15:X15"/>
    <mergeCell ref="AX13:AX14"/>
    <mergeCell ref="AY13:AY14"/>
    <mergeCell ref="AZ13:AZ14"/>
    <mergeCell ref="BA13:BA14"/>
    <mergeCell ref="BB13:BB14"/>
    <mergeCell ref="BC13:BC14"/>
    <mergeCell ref="AH13:AJ13"/>
    <mergeCell ref="AK13:AM13"/>
    <mergeCell ref="AN13:AP13"/>
    <mergeCell ref="AQ13:AS13"/>
    <mergeCell ref="AT13:AV13"/>
    <mergeCell ref="AW13:AW14"/>
    <mergeCell ref="P13:R13"/>
    <mergeCell ref="S13:U13"/>
    <mergeCell ref="V13:X13"/>
    <mergeCell ref="Y13:AA13"/>
    <mergeCell ref="AB13:AD13"/>
    <mergeCell ref="AE13:AG13"/>
    <mergeCell ref="BA11:BA12"/>
    <mergeCell ref="BB11:BB12"/>
    <mergeCell ref="BC11:BC12"/>
    <mergeCell ref="BD11:BD12"/>
    <mergeCell ref="BE11:BE12"/>
    <mergeCell ref="B13:B14"/>
    <mergeCell ref="D13:F13"/>
    <mergeCell ref="G13:I13"/>
    <mergeCell ref="J13:L13"/>
    <mergeCell ref="M13:O13"/>
    <mergeCell ref="AQ11:AS11"/>
    <mergeCell ref="AT11:AV11"/>
    <mergeCell ref="AW11:AW12"/>
    <mergeCell ref="AX11:AX12"/>
    <mergeCell ref="AY11:AY12"/>
    <mergeCell ref="AZ11:AZ12"/>
    <mergeCell ref="Y11:AA11"/>
    <mergeCell ref="AB11:AD11"/>
    <mergeCell ref="AE11:AG11"/>
    <mergeCell ref="AH11:AJ11"/>
    <mergeCell ref="AK11:AM11"/>
    <mergeCell ref="AN11:AP11"/>
    <mergeCell ref="BE9:BE10"/>
    <mergeCell ref="BF9:BF10"/>
    <mergeCell ref="B11:B12"/>
    <mergeCell ref="D11:F11"/>
    <mergeCell ref="G11:I11"/>
    <mergeCell ref="J11:L11"/>
    <mergeCell ref="M11:O11"/>
    <mergeCell ref="P11:R11"/>
    <mergeCell ref="S11:U11"/>
    <mergeCell ref="V11:X11"/>
    <mergeCell ref="AY9:AY10"/>
    <mergeCell ref="AZ9:AZ10"/>
    <mergeCell ref="BA9:BA10"/>
    <mergeCell ref="BB9:BB10"/>
    <mergeCell ref="BC9:BC10"/>
    <mergeCell ref="BD9:BD10"/>
    <mergeCell ref="AK9:AM9"/>
    <mergeCell ref="AN9:AP9"/>
    <mergeCell ref="AQ9:AS9"/>
    <mergeCell ref="AT9:AV9"/>
    <mergeCell ref="AW9:AW10"/>
    <mergeCell ref="AX9:AX10"/>
    <mergeCell ref="S9:U9"/>
    <mergeCell ref="V9:X9"/>
    <mergeCell ref="Y9:AA9"/>
    <mergeCell ref="AB9:AD9"/>
    <mergeCell ref="AE9:AG9"/>
    <mergeCell ref="AH9:AJ9"/>
    <mergeCell ref="BB7:BB8"/>
    <mergeCell ref="BC7:BC8"/>
    <mergeCell ref="BD7:BD8"/>
    <mergeCell ref="BE7:BE8"/>
    <mergeCell ref="B9:B10"/>
    <mergeCell ref="D9:F9"/>
    <mergeCell ref="G9:I9"/>
    <mergeCell ref="J9:L9"/>
    <mergeCell ref="M9:O9"/>
    <mergeCell ref="P9:R9"/>
    <mergeCell ref="AT7:AV7"/>
    <mergeCell ref="AW7:AW8"/>
    <mergeCell ref="AX7:AX8"/>
    <mergeCell ref="AY7:AY8"/>
    <mergeCell ref="AZ7:AZ8"/>
    <mergeCell ref="BA7:BA8"/>
    <mergeCell ref="AB7:AD7"/>
    <mergeCell ref="AE7:AG7"/>
    <mergeCell ref="AH7:AJ7"/>
    <mergeCell ref="AK7:AM7"/>
    <mergeCell ref="AN7:AP7"/>
    <mergeCell ref="AQ7:AS7"/>
    <mergeCell ref="BE5:BE6"/>
    <mergeCell ref="B7:B8"/>
    <mergeCell ref="D7:F7"/>
    <mergeCell ref="G7:I7"/>
    <mergeCell ref="J7:L7"/>
    <mergeCell ref="M7:O7"/>
    <mergeCell ref="P7:R7"/>
    <mergeCell ref="S7:U7"/>
    <mergeCell ref="V7:X7"/>
    <mergeCell ref="Y7:AA7"/>
    <mergeCell ref="AY5:AY6"/>
    <mergeCell ref="AZ5:AZ6"/>
    <mergeCell ref="BA5:BA6"/>
    <mergeCell ref="BB5:BB6"/>
    <mergeCell ref="BC5:BC6"/>
    <mergeCell ref="BD5:BD6"/>
    <mergeCell ref="AK5:AM5"/>
    <mergeCell ref="AN5:AP5"/>
    <mergeCell ref="AQ5:AS5"/>
    <mergeCell ref="AT5:AV5"/>
    <mergeCell ref="AW5:AW6"/>
    <mergeCell ref="AX5:AX6"/>
    <mergeCell ref="S5:U5"/>
    <mergeCell ref="V5:X5"/>
    <mergeCell ref="Y5:AA5"/>
    <mergeCell ref="AB5:AD5"/>
    <mergeCell ref="AE5:AG5"/>
    <mergeCell ref="AH5:AJ5"/>
    <mergeCell ref="B5:B6"/>
    <mergeCell ref="D5:F5"/>
    <mergeCell ref="G5:I5"/>
    <mergeCell ref="J5:L5"/>
    <mergeCell ref="M5:O5"/>
    <mergeCell ref="P5:R5"/>
    <mergeCell ref="AE3:AG3"/>
    <mergeCell ref="AH3:AJ3"/>
    <mergeCell ref="AK3:AM3"/>
    <mergeCell ref="AN3:AP3"/>
    <mergeCell ref="AQ3:AS3"/>
    <mergeCell ref="AT3:AV3"/>
    <mergeCell ref="A1:BD1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43"/>
  <sheetViews>
    <sheetView zoomScale="80" zoomScaleNormal="80" zoomScalePageLayoutView="0" workbookViewId="0" topLeftCell="A1">
      <selection activeCell="BP16" sqref="BP15:BP16"/>
    </sheetView>
  </sheetViews>
  <sheetFormatPr defaultColWidth="9.00390625" defaultRowHeight="13.5"/>
  <cols>
    <col min="1" max="1" width="0.875" style="0" customWidth="1"/>
    <col min="2" max="2" width="15.00390625" style="0" customWidth="1"/>
    <col min="3" max="3" width="0.875" style="0" customWidth="1"/>
    <col min="4" max="54" width="1.875" style="0" customWidth="1"/>
    <col min="55" max="62" width="3.875" style="0" customWidth="1"/>
    <col min="63" max="63" width="0" style="0" hidden="1" customWidth="1"/>
    <col min="64" max="64" width="0" style="67" hidden="1" customWidth="1"/>
  </cols>
  <sheetData>
    <row r="1" spans="1:62" s="2" customFormat="1" ht="29.25" customHeight="1" thickBot="1">
      <c r="A1" s="175" t="s">
        <v>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</row>
    <row r="2" spans="1:65" s="2" customFormat="1" ht="4.5" customHeight="1">
      <c r="A2" s="29"/>
      <c r="B2" s="30"/>
      <c r="C2" s="31"/>
      <c r="D2" s="32"/>
      <c r="E2" s="30"/>
      <c r="F2" s="31"/>
      <c r="G2" s="30"/>
      <c r="H2" s="30"/>
      <c r="I2" s="30"/>
      <c r="J2" s="32"/>
      <c r="K2" s="30"/>
      <c r="L2" s="31"/>
      <c r="M2" s="30"/>
      <c r="N2" s="30"/>
      <c r="O2" s="30"/>
      <c r="P2" s="32"/>
      <c r="Q2" s="30"/>
      <c r="R2" s="31"/>
      <c r="S2" s="30"/>
      <c r="T2" s="30"/>
      <c r="U2" s="30"/>
      <c r="V2" s="32"/>
      <c r="W2" s="30"/>
      <c r="X2" s="31"/>
      <c r="Y2" s="30"/>
      <c r="Z2" s="30"/>
      <c r="AA2" s="30"/>
      <c r="AB2" s="32"/>
      <c r="AC2" s="30"/>
      <c r="AD2" s="31"/>
      <c r="AE2" s="30"/>
      <c r="AF2" s="30"/>
      <c r="AG2" s="30"/>
      <c r="AH2" s="32"/>
      <c r="AI2" s="30"/>
      <c r="AJ2" s="31"/>
      <c r="AK2" s="30"/>
      <c r="AL2" s="30"/>
      <c r="AM2" s="30"/>
      <c r="AN2" s="32"/>
      <c r="AO2" s="30"/>
      <c r="AP2" s="31"/>
      <c r="AQ2" s="32"/>
      <c r="AR2" s="30"/>
      <c r="AS2" s="31"/>
      <c r="AT2" s="30"/>
      <c r="AU2" s="30"/>
      <c r="AV2" s="30"/>
      <c r="AW2" s="32"/>
      <c r="AX2" s="30"/>
      <c r="AY2" s="31"/>
      <c r="AZ2" s="30"/>
      <c r="BA2" s="30"/>
      <c r="BB2" s="30"/>
      <c r="BC2" s="53"/>
      <c r="BD2" s="30"/>
      <c r="BE2" s="33"/>
      <c r="BF2" s="30"/>
      <c r="BG2" s="33"/>
      <c r="BH2" s="30"/>
      <c r="BI2" s="33"/>
      <c r="BJ2" s="34"/>
      <c r="BK2" s="3"/>
      <c r="BL2" s="3"/>
      <c r="BM2" s="3"/>
    </row>
    <row r="3" spans="1:63" ht="90" customHeight="1">
      <c r="A3" s="18"/>
      <c r="B3" s="45"/>
      <c r="C3" s="46"/>
      <c r="D3" s="217"/>
      <c r="E3" s="218"/>
      <c r="F3" s="219"/>
      <c r="G3" s="252"/>
      <c r="H3" s="250"/>
      <c r="I3" s="251"/>
      <c r="J3" s="252"/>
      <c r="K3" s="250"/>
      <c r="L3" s="251"/>
      <c r="M3" s="250"/>
      <c r="N3" s="250"/>
      <c r="O3" s="251"/>
      <c r="P3" s="217"/>
      <c r="Q3" s="218"/>
      <c r="R3" s="219"/>
      <c r="S3" s="217"/>
      <c r="T3" s="218"/>
      <c r="U3" s="219"/>
      <c r="V3" s="252"/>
      <c r="W3" s="250"/>
      <c r="X3" s="251"/>
      <c r="Y3" s="217"/>
      <c r="Z3" s="218"/>
      <c r="AA3" s="219"/>
      <c r="AB3" s="252"/>
      <c r="AC3" s="250"/>
      <c r="AD3" s="251"/>
      <c r="AE3" s="220"/>
      <c r="AF3" s="221"/>
      <c r="AG3" s="253"/>
      <c r="AH3" s="217"/>
      <c r="AI3" s="218"/>
      <c r="AJ3" s="219"/>
      <c r="AK3" s="221"/>
      <c r="AL3" s="221"/>
      <c r="AM3" s="253"/>
      <c r="AN3" s="220"/>
      <c r="AO3" s="221"/>
      <c r="AP3" s="253"/>
      <c r="AQ3" s="252"/>
      <c r="AR3" s="250"/>
      <c r="AS3" s="251"/>
      <c r="AT3" s="252"/>
      <c r="AU3" s="250"/>
      <c r="AV3" s="251"/>
      <c r="AW3" s="252"/>
      <c r="AX3" s="250"/>
      <c r="AY3" s="251"/>
      <c r="AZ3" s="217"/>
      <c r="BA3" s="218"/>
      <c r="BB3" s="254"/>
      <c r="BC3" s="54" t="s">
        <v>0</v>
      </c>
      <c r="BD3" s="27" t="s">
        <v>1</v>
      </c>
      <c r="BE3" s="28" t="s">
        <v>2</v>
      </c>
      <c r="BF3" s="27" t="s">
        <v>3</v>
      </c>
      <c r="BG3" s="28" t="s">
        <v>4</v>
      </c>
      <c r="BH3" s="27" t="s">
        <v>5</v>
      </c>
      <c r="BI3" s="28" t="s">
        <v>7</v>
      </c>
      <c r="BJ3" s="35" t="s">
        <v>6</v>
      </c>
      <c r="BK3" s="65" t="s">
        <v>13</v>
      </c>
    </row>
    <row r="4" spans="1:62" ht="4.5" customHeight="1" thickBot="1">
      <c r="A4" s="18"/>
      <c r="B4" s="45"/>
      <c r="C4" s="46"/>
      <c r="D4" s="24"/>
      <c r="E4" s="24"/>
      <c r="F4" s="25"/>
      <c r="G4" s="24"/>
      <c r="H4" s="24"/>
      <c r="I4" s="24"/>
      <c r="J4" s="23"/>
      <c r="K4" s="24"/>
      <c r="L4" s="25"/>
      <c r="M4" s="24"/>
      <c r="N4" s="24"/>
      <c r="O4" s="24"/>
      <c r="P4" s="23"/>
      <c r="Q4" s="24"/>
      <c r="R4" s="25"/>
      <c r="S4" s="24"/>
      <c r="T4" s="24"/>
      <c r="U4" s="24"/>
      <c r="V4" s="23"/>
      <c r="W4" s="24"/>
      <c r="X4" s="25"/>
      <c r="Y4" s="24"/>
      <c r="Z4" s="24"/>
      <c r="AA4" s="24"/>
      <c r="AB4" s="23"/>
      <c r="AC4" s="24"/>
      <c r="AD4" s="25"/>
      <c r="AE4" s="23"/>
      <c r="AF4" s="24"/>
      <c r="AG4" s="25"/>
      <c r="AH4" s="23"/>
      <c r="AI4" s="24"/>
      <c r="AJ4" s="25"/>
      <c r="AK4" s="24"/>
      <c r="AL4" s="24"/>
      <c r="AM4" s="24"/>
      <c r="AN4" s="26"/>
      <c r="AO4" s="21"/>
      <c r="AP4" s="22"/>
      <c r="AQ4" s="26"/>
      <c r="AR4" s="21"/>
      <c r="AS4" s="22"/>
      <c r="AT4" s="26"/>
      <c r="AU4" s="21"/>
      <c r="AV4" s="22"/>
      <c r="AW4" s="26"/>
      <c r="AX4" s="21"/>
      <c r="AY4" s="22"/>
      <c r="AZ4" s="24"/>
      <c r="BA4" s="24"/>
      <c r="BB4" s="24"/>
      <c r="BC4" s="55"/>
      <c r="BD4" s="48"/>
      <c r="BE4" s="42"/>
      <c r="BF4" s="48"/>
      <c r="BG4" s="42"/>
      <c r="BH4" s="48"/>
      <c r="BI4" s="42"/>
      <c r="BJ4" s="43"/>
    </row>
    <row r="5" spans="1:63" ht="13.5" customHeight="1">
      <c r="A5" s="44"/>
      <c r="B5" s="255"/>
      <c r="C5" s="49"/>
      <c r="D5" s="199"/>
      <c r="E5" s="200"/>
      <c r="F5" s="201"/>
      <c r="G5" s="199"/>
      <c r="H5" s="200"/>
      <c r="I5" s="201"/>
      <c r="J5" s="199"/>
      <c r="K5" s="200"/>
      <c r="L5" s="201"/>
      <c r="M5" s="199"/>
      <c r="N5" s="200"/>
      <c r="O5" s="201"/>
      <c r="P5" s="199"/>
      <c r="Q5" s="200"/>
      <c r="R5" s="201"/>
      <c r="S5" s="199"/>
      <c r="T5" s="200"/>
      <c r="U5" s="201"/>
      <c r="V5" s="199"/>
      <c r="W5" s="200"/>
      <c r="X5" s="201"/>
      <c r="Y5" s="199"/>
      <c r="Z5" s="200"/>
      <c r="AA5" s="201"/>
      <c r="AB5" s="199"/>
      <c r="AC5" s="200"/>
      <c r="AD5" s="201"/>
      <c r="AE5" s="199"/>
      <c r="AF5" s="200"/>
      <c r="AG5" s="201"/>
      <c r="AH5" s="199"/>
      <c r="AI5" s="200"/>
      <c r="AJ5" s="201"/>
      <c r="AK5" s="199"/>
      <c r="AL5" s="200"/>
      <c r="AM5" s="201"/>
      <c r="AN5" s="199"/>
      <c r="AO5" s="200"/>
      <c r="AP5" s="201"/>
      <c r="AQ5" s="199"/>
      <c r="AR5" s="200"/>
      <c r="AS5" s="201"/>
      <c r="AT5" s="199"/>
      <c r="AU5" s="200"/>
      <c r="AV5" s="201"/>
      <c r="AW5" s="199"/>
      <c r="AX5" s="200"/>
      <c r="AY5" s="201"/>
      <c r="AZ5" s="200"/>
      <c r="BA5" s="200"/>
      <c r="BB5" s="256"/>
      <c r="BC5" s="257">
        <f>COUNTIF(D5:BB5,D43)+COUNTIF(G5:BB5,M43)</f>
        <v>0</v>
      </c>
      <c r="BD5" s="258">
        <f>COUNTIF(G5:AZ5,G43)</f>
        <v>0</v>
      </c>
      <c r="BE5" s="258">
        <f>COUNTIF(G5:AZ5,J43)+COUNTIF(G5:AZ5,P43)</f>
        <v>0</v>
      </c>
      <c r="BF5" s="259">
        <f>G6+J6+M6+P6+S6+V6+Y6+AB6+AE6+AH6+AK6+AN6+AQ6+AW6+AZ6</f>
        <v>0</v>
      </c>
      <c r="BG5" s="259">
        <f>I6+L6+O6+R6+U6+X6+AA6+AD6+AG6+AJ6+AM6+AP6+AS6+AY6+BB6</f>
        <v>0</v>
      </c>
      <c r="BH5" s="166">
        <f>BF5-BG5</f>
        <v>0</v>
      </c>
      <c r="BI5" s="258">
        <f>BC5*3+BD5*1</f>
        <v>0</v>
      </c>
      <c r="BJ5" s="260">
        <f>RANK(BK5,$BK$5:$BK$37)</f>
        <v>1</v>
      </c>
      <c r="BK5" s="143">
        <f>BI5+BH5*0.01</f>
        <v>0</v>
      </c>
    </row>
    <row r="6" spans="1:63" ht="13.5" customHeight="1">
      <c r="A6" s="17"/>
      <c r="B6" s="165"/>
      <c r="C6" s="13"/>
      <c r="D6" s="4"/>
      <c r="E6" s="5"/>
      <c r="F6" s="6"/>
      <c r="G6" s="4"/>
      <c r="H6" s="5"/>
      <c r="I6" s="6"/>
      <c r="J6" s="4"/>
      <c r="K6" s="5"/>
      <c r="L6" s="6"/>
      <c r="M6" s="4"/>
      <c r="N6" s="5"/>
      <c r="O6" s="6"/>
      <c r="P6" s="4"/>
      <c r="Q6" s="5"/>
      <c r="R6" s="6"/>
      <c r="S6" s="4"/>
      <c r="T6" s="5"/>
      <c r="U6" s="6"/>
      <c r="V6" s="4"/>
      <c r="W6" s="5"/>
      <c r="X6" s="6"/>
      <c r="Y6" s="4"/>
      <c r="Z6" s="5"/>
      <c r="AA6" s="6"/>
      <c r="AB6" s="4"/>
      <c r="AC6" s="5"/>
      <c r="AD6" s="6"/>
      <c r="AE6" s="4"/>
      <c r="AF6" s="5"/>
      <c r="AG6" s="6"/>
      <c r="AH6" s="4"/>
      <c r="AI6" s="5"/>
      <c r="AJ6" s="6"/>
      <c r="AK6" s="4"/>
      <c r="AL6" s="5"/>
      <c r="AM6" s="6"/>
      <c r="AN6" s="4"/>
      <c r="AO6" s="5"/>
      <c r="AP6" s="6"/>
      <c r="AQ6" s="4"/>
      <c r="AR6" s="5"/>
      <c r="AS6" s="6"/>
      <c r="AT6" s="4"/>
      <c r="AU6" s="5"/>
      <c r="AV6" s="6"/>
      <c r="AW6" s="4"/>
      <c r="AX6" s="5"/>
      <c r="AY6" s="6"/>
      <c r="AZ6" s="4"/>
      <c r="BA6" s="5"/>
      <c r="BB6" s="50"/>
      <c r="BC6" s="183"/>
      <c r="BD6" s="185"/>
      <c r="BE6" s="185"/>
      <c r="BF6" s="187"/>
      <c r="BG6" s="187"/>
      <c r="BH6" s="156"/>
      <c r="BI6" s="185"/>
      <c r="BJ6" s="264"/>
      <c r="BK6" s="143"/>
    </row>
    <row r="7" spans="1:64" ht="13.5" customHeight="1">
      <c r="A7" s="18"/>
      <c r="B7" s="164"/>
      <c r="C7" s="12"/>
      <c r="D7" s="150"/>
      <c r="E7" s="151"/>
      <c r="F7" s="152"/>
      <c r="G7" s="150"/>
      <c r="H7" s="151"/>
      <c r="I7" s="152"/>
      <c r="J7" s="150"/>
      <c r="K7" s="151"/>
      <c r="L7" s="152"/>
      <c r="M7" s="150"/>
      <c r="N7" s="151"/>
      <c r="O7" s="152"/>
      <c r="P7" s="150"/>
      <c r="Q7" s="151"/>
      <c r="R7" s="152"/>
      <c r="S7" s="150"/>
      <c r="T7" s="151"/>
      <c r="U7" s="152"/>
      <c r="V7" s="150"/>
      <c r="W7" s="151"/>
      <c r="X7" s="152"/>
      <c r="Y7" s="150"/>
      <c r="Z7" s="151"/>
      <c r="AA7" s="152"/>
      <c r="AB7" s="150"/>
      <c r="AC7" s="151"/>
      <c r="AD7" s="152"/>
      <c r="AE7" s="150"/>
      <c r="AF7" s="151"/>
      <c r="AG7" s="152"/>
      <c r="AH7" s="150"/>
      <c r="AI7" s="151"/>
      <c r="AJ7" s="152"/>
      <c r="AK7" s="150"/>
      <c r="AL7" s="151"/>
      <c r="AM7" s="152"/>
      <c r="AN7" s="150"/>
      <c r="AO7" s="151"/>
      <c r="AP7" s="152"/>
      <c r="AQ7" s="150"/>
      <c r="AR7" s="151"/>
      <c r="AS7" s="152"/>
      <c r="AT7" s="150"/>
      <c r="AU7" s="151"/>
      <c r="AV7" s="152"/>
      <c r="AW7" s="150"/>
      <c r="AX7" s="151"/>
      <c r="AY7" s="152"/>
      <c r="AZ7" s="150"/>
      <c r="BA7" s="151"/>
      <c r="BB7" s="153"/>
      <c r="BC7" s="183">
        <f>COUNTIF(D7:AZ7,D43)+COUNTIF(D7:AZ7,M43)</f>
        <v>0</v>
      </c>
      <c r="BD7" s="158">
        <f>COUNTIF(D7:AZ7,G43)</f>
        <v>0</v>
      </c>
      <c r="BE7" s="158">
        <f>COUNTIF(D7:AZ7,J43)+COUNTIF(D7:AZ7,P43)</f>
        <v>0</v>
      </c>
      <c r="BF7" s="156">
        <f>D8+G8+J8+M8+P8+S8+V8+Y8+AB8+AE8+AH8+AK8+AN8+AQ8+AW8+AZ8</f>
        <v>0</v>
      </c>
      <c r="BG7" s="156">
        <f>F8+I8+L8+O8+R8+U8+X8+AA8+AD8+AG8+AJ8+AM8+AP8+AS8+AY8+BB8</f>
        <v>0</v>
      </c>
      <c r="BH7" s="262">
        <f>BF7-BG7</f>
        <v>0</v>
      </c>
      <c r="BI7" s="158">
        <f>BC7*3+BD7*1</f>
        <v>0</v>
      </c>
      <c r="BJ7" s="261">
        <f>RANK(BK7,$BK$5:$BK$37)</f>
        <v>1</v>
      </c>
      <c r="BK7" s="143">
        <f>BI7+BH7*0.01</f>
        <v>0</v>
      </c>
      <c r="BL7" s="145" t="s">
        <v>14</v>
      </c>
    </row>
    <row r="8" spans="1:64" ht="13.5" customHeight="1">
      <c r="A8" s="17"/>
      <c r="B8" s="165"/>
      <c r="C8" s="12"/>
      <c r="D8" s="4"/>
      <c r="E8" s="5"/>
      <c r="F8" s="6"/>
      <c r="G8" s="4"/>
      <c r="H8" s="5"/>
      <c r="I8" s="6"/>
      <c r="J8" s="4"/>
      <c r="K8" s="5"/>
      <c r="L8" s="6"/>
      <c r="M8" s="4"/>
      <c r="N8" s="5"/>
      <c r="O8" s="6"/>
      <c r="P8" s="4"/>
      <c r="Q8" s="5"/>
      <c r="R8" s="6"/>
      <c r="S8" s="4"/>
      <c r="T8" s="5"/>
      <c r="U8" s="6"/>
      <c r="V8" s="4"/>
      <c r="W8" s="5"/>
      <c r="X8" s="6"/>
      <c r="Y8" s="4"/>
      <c r="Z8" s="5"/>
      <c r="AA8" s="6"/>
      <c r="AB8" s="4"/>
      <c r="AC8" s="5"/>
      <c r="AD8" s="6"/>
      <c r="AE8" s="4"/>
      <c r="AF8" s="5"/>
      <c r="AG8" s="6"/>
      <c r="AH8" s="4"/>
      <c r="AI8" s="5"/>
      <c r="AJ8" s="6"/>
      <c r="AK8" s="4"/>
      <c r="AL8" s="5"/>
      <c r="AM8" s="6"/>
      <c r="AN8" s="4"/>
      <c r="AO8" s="5"/>
      <c r="AP8" s="6"/>
      <c r="AQ8" s="4"/>
      <c r="AR8" s="5"/>
      <c r="AS8" s="6"/>
      <c r="AT8" s="4"/>
      <c r="AU8" s="5"/>
      <c r="AV8" s="6"/>
      <c r="AW8" s="4"/>
      <c r="AX8" s="5"/>
      <c r="AY8" s="6"/>
      <c r="AZ8" s="4"/>
      <c r="BA8" s="5"/>
      <c r="BB8" s="50"/>
      <c r="BC8" s="183"/>
      <c r="BD8" s="185"/>
      <c r="BE8" s="185"/>
      <c r="BF8" s="187"/>
      <c r="BG8" s="187"/>
      <c r="BH8" s="156"/>
      <c r="BI8" s="185"/>
      <c r="BJ8" s="264"/>
      <c r="BK8" s="143"/>
      <c r="BL8" s="145"/>
    </row>
    <row r="9" spans="1:64" ht="13.5" customHeight="1">
      <c r="A9" s="18"/>
      <c r="B9" s="163"/>
      <c r="C9" s="11"/>
      <c r="D9" s="150"/>
      <c r="E9" s="151"/>
      <c r="F9" s="152"/>
      <c r="G9" s="150"/>
      <c r="H9" s="151"/>
      <c r="I9" s="152"/>
      <c r="J9" s="150"/>
      <c r="K9" s="151"/>
      <c r="L9" s="152"/>
      <c r="M9" s="150"/>
      <c r="N9" s="151"/>
      <c r="O9" s="152"/>
      <c r="P9" s="150"/>
      <c r="Q9" s="151"/>
      <c r="R9" s="152"/>
      <c r="S9" s="150"/>
      <c r="T9" s="151"/>
      <c r="U9" s="152"/>
      <c r="V9" s="150"/>
      <c r="W9" s="151"/>
      <c r="X9" s="152"/>
      <c r="Y9" s="150"/>
      <c r="Z9" s="151"/>
      <c r="AA9" s="152"/>
      <c r="AB9" s="150"/>
      <c r="AC9" s="151"/>
      <c r="AD9" s="152"/>
      <c r="AE9" s="150"/>
      <c r="AF9" s="151"/>
      <c r="AG9" s="152"/>
      <c r="AH9" s="150"/>
      <c r="AI9" s="151"/>
      <c r="AJ9" s="152"/>
      <c r="AK9" s="150"/>
      <c r="AL9" s="151"/>
      <c r="AM9" s="152"/>
      <c r="AN9" s="150"/>
      <c r="AO9" s="151"/>
      <c r="AP9" s="152"/>
      <c r="AQ9" s="150"/>
      <c r="AR9" s="151"/>
      <c r="AS9" s="152"/>
      <c r="AT9" s="150"/>
      <c r="AU9" s="151"/>
      <c r="AV9" s="152"/>
      <c r="AW9" s="150"/>
      <c r="AX9" s="151"/>
      <c r="AY9" s="152"/>
      <c r="AZ9" s="150"/>
      <c r="BA9" s="151"/>
      <c r="BB9" s="153"/>
      <c r="BC9" s="183">
        <f>COUNTIF(D9:AZ9,D43)+COUNTIF(D9:AZ9,M43)</f>
        <v>0</v>
      </c>
      <c r="BD9" s="158">
        <f>COUNTIF(D9:AZ9,G43)</f>
        <v>0</v>
      </c>
      <c r="BE9" s="158">
        <f>COUNTIF(D9:AZ9,J43)+COUNTIF(D9:AZ9,P43)</f>
        <v>0</v>
      </c>
      <c r="BF9" s="156">
        <f>D10+G10+J10+M10+P10+S10+V10+Y10+AB10+AE10+AH10+AK10+AN10+AQ10+AW10+AZ10</f>
        <v>0</v>
      </c>
      <c r="BG9" s="156">
        <f>F10+I10+L10+O10+R10+U10+X10+AA10+AD10+AG10+AJ10+AM10+AP10+AS10+AY10+BB10</f>
        <v>0</v>
      </c>
      <c r="BH9" s="262">
        <f>BF9-BG9</f>
        <v>0</v>
      </c>
      <c r="BI9" s="158">
        <f>BC9*3+BD9*1</f>
        <v>0</v>
      </c>
      <c r="BJ9" s="261">
        <f>RANK(BK9,$BK$5:$BK$37)</f>
        <v>1</v>
      </c>
      <c r="BK9" s="143">
        <f>BI9+BH9*0.01</f>
        <v>0</v>
      </c>
      <c r="BL9" s="145" t="s">
        <v>14</v>
      </c>
    </row>
    <row r="10" spans="1:64" ht="13.5" customHeight="1">
      <c r="A10" s="17"/>
      <c r="B10" s="165"/>
      <c r="C10" s="14"/>
      <c r="D10" s="4"/>
      <c r="E10" s="5"/>
      <c r="F10" s="6"/>
      <c r="G10" s="4"/>
      <c r="H10" s="5"/>
      <c r="I10" s="6"/>
      <c r="J10" s="4"/>
      <c r="K10" s="5"/>
      <c r="L10" s="6"/>
      <c r="M10" s="4"/>
      <c r="N10" s="5"/>
      <c r="O10" s="6"/>
      <c r="P10" s="4"/>
      <c r="Q10" s="5"/>
      <c r="R10" s="6"/>
      <c r="S10" s="4"/>
      <c r="T10" s="5"/>
      <c r="U10" s="6"/>
      <c r="V10" s="4"/>
      <c r="W10" s="5"/>
      <c r="X10" s="6"/>
      <c r="Y10" s="4"/>
      <c r="Z10" s="5"/>
      <c r="AA10" s="6"/>
      <c r="AB10" s="4"/>
      <c r="AC10" s="5"/>
      <c r="AD10" s="6"/>
      <c r="AE10" s="4"/>
      <c r="AF10" s="5"/>
      <c r="AG10" s="6"/>
      <c r="AH10" s="4"/>
      <c r="AI10" s="5"/>
      <c r="AJ10" s="6"/>
      <c r="AK10" s="4"/>
      <c r="AL10" s="5"/>
      <c r="AM10" s="6"/>
      <c r="AN10" s="4"/>
      <c r="AO10" s="5"/>
      <c r="AP10" s="6"/>
      <c r="AQ10" s="4"/>
      <c r="AR10" s="5"/>
      <c r="AS10" s="6"/>
      <c r="AT10" s="4"/>
      <c r="AU10" s="5"/>
      <c r="AV10" s="6"/>
      <c r="AW10" s="4"/>
      <c r="AX10" s="5"/>
      <c r="AY10" s="6"/>
      <c r="AZ10" s="4"/>
      <c r="BA10" s="5"/>
      <c r="BB10" s="50"/>
      <c r="BC10" s="183"/>
      <c r="BD10" s="185"/>
      <c r="BE10" s="185"/>
      <c r="BF10" s="187"/>
      <c r="BG10" s="187"/>
      <c r="BH10" s="156"/>
      <c r="BI10" s="185"/>
      <c r="BJ10" s="264"/>
      <c r="BK10" s="143"/>
      <c r="BL10" s="145"/>
    </row>
    <row r="11" spans="1:64" ht="13.5" customHeight="1">
      <c r="A11" s="18"/>
      <c r="B11" s="163"/>
      <c r="C11" s="12"/>
      <c r="D11" s="150"/>
      <c r="E11" s="151"/>
      <c r="F11" s="152"/>
      <c r="G11" s="150"/>
      <c r="H11" s="151"/>
      <c r="I11" s="152"/>
      <c r="J11" s="150"/>
      <c r="K11" s="151"/>
      <c r="L11" s="152"/>
      <c r="M11" s="150"/>
      <c r="N11" s="151"/>
      <c r="O11" s="152"/>
      <c r="P11" s="150"/>
      <c r="Q11" s="151"/>
      <c r="R11" s="152"/>
      <c r="S11" s="150"/>
      <c r="T11" s="151"/>
      <c r="U11" s="152"/>
      <c r="V11" s="150"/>
      <c r="W11" s="151"/>
      <c r="X11" s="152"/>
      <c r="Y11" s="150"/>
      <c r="Z11" s="151"/>
      <c r="AA11" s="152"/>
      <c r="AB11" s="150"/>
      <c r="AC11" s="151"/>
      <c r="AD11" s="152"/>
      <c r="AE11" s="150"/>
      <c r="AF11" s="151"/>
      <c r="AG11" s="152"/>
      <c r="AH11" s="150"/>
      <c r="AI11" s="151"/>
      <c r="AJ11" s="152"/>
      <c r="AK11" s="150"/>
      <c r="AL11" s="151"/>
      <c r="AM11" s="152"/>
      <c r="AN11" s="150"/>
      <c r="AO11" s="151"/>
      <c r="AP11" s="152"/>
      <c r="AQ11" s="150"/>
      <c r="AR11" s="151"/>
      <c r="AS11" s="152"/>
      <c r="AT11" s="150"/>
      <c r="AU11" s="151"/>
      <c r="AV11" s="152"/>
      <c r="AW11" s="150"/>
      <c r="AX11" s="151"/>
      <c r="AY11" s="152"/>
      <c r="AZ11" s="150"/>
      <c r="BA11" s="151"/>
      <c r="BB11" s="153"/>
      <c r="BC11" s="183">
        <f>COUNTIF(D11:AZ11,D43)+COUNTIF(D11:AZ11,M43)</f>
        <v>0</v>
      </c>
      <c r="BD11" s="158">
        <f>COUNTIF(D11:AZ11,G43)</f>
        <v>0</v>
      </c>
      <c r="BE11" s="158">
        <f>COUNTIF(D11:AZ11,J43)+COUNTIF(D11:AZ11,P43)</f>
        <v>0</v>
      </c>
      <c r="BF11" s="156">
        <f>D12+G12+J12+M12+P12+S12+V12+Y12+AB12+AE12+AH12+AK12+AN12+AQ12+AW12+AZ12</f>
        <v>0</v>
      </c>
      <c r="BG11" s="156">
        <f>F12+I12+L12+O12+R12+U12+X12+AA12+AD12+AG12+AJ12+AM12+AP12+AS12+AY12+BB12</f>
        <v>0</v>
      </c>
      <c r="BH11" s="262">
        <f>BF11-BG11</f>
        <v>0</v>
      </c>
      <c r="BI11" s="158">
        <f>BC11*3+BD11*1</f>
        <v>0</v>
      </c>
      <c r="BJ11" s="261">
        <f>RANK(BK11,$BK$5:$BK$37)</f>
        <v>1</v>
      </c>
      <c r="BK11" s="143">
        <f>BI11+BH11*0.01</f>
        <v>0</v>
      </c>
      <c r="BL11" s="68"/>
    </row>
    <row r="12" spans="1:63" ht="13.5" customHeight="1">
      <c r="A12" s="17"/>
      <c r="B12" s="163"/>
      <c r="C12" s="12"/>
      <c r="D12" s="4"/>
      <c r="E12" s="5"/>
      <c r="F12" s="6"/>
      <c r="G12" s="4"/>
      <c r="H12" s="5"/>
      <c r="I12" s="6"/>
      <c r="J12" s="4"/>
      <c r="K12" s="5"/>
      <c r="L12" s="6"/>
      <c r="M12" s="4"/>
      <c r="N12" s="5"/>
      <c r="O12" s="6"/>
      <c r="P12" s="4"/>
      <c r="Q12" s="5"/>
      <c r="R12" s="6"/>
      <c r="S12" s="4"/>
      <c r="T12" s="5"/>
      <c r="U12" s="6"/>
      <c r="V12" s="4"/>
      <c r="W12" s="5"/>
      <c r="X12" s="6"/>
      <c r="Y12" s="4"/>
      <c r="Z12" s="5"/>
      <c r="AA12" s="6"/>
      <c r="AB12" s="4"/>
      <c r="AC12" s="5"/>
      <c r="AD12" s="6"/>
      <c r="AE12" s="4"/>
      <c r="AF12" s="5"/>
      <c r="AG12" s="6"/>
      <c r="AH12" s="4"/>
      <c r="AI12" s="5"/>
      <c r="AJ12" s="6"/>
      <c r="AK12" s="4"/>
      <c r="AL12" s="5"/>
      <c r="AM12" s="6"/>
      <c r="AN12" s="4"/>
      <c r="AO12" s="5"/>
      <c r="AP12" s="6"/>
      <c r="AQ12" s="4"/>
      <c r="AR12" s="5"/>
      <c r="AS12" s="6"/>
      <c r="AT12" s="4"/>
      <c r="AU12" s="5"/>
      <c r="AV12" s="6"/>
      <c r="AW12" s="4"/>
      <c r="AX12" s="5"/>
      <c r="AY12" s="6"/>
      <c r="AZ12" s="4"/>
      <c r="BA12" s="5"/>
      <c r="BB12" s="50"/>
      <c r="BC12" s="183"/>
      <c r="BD12" s="185"/>
      <c r="BE12" s="185"/>
      <c r="BF12" s="187"/>
      <c r="BG12" s="187"/>
      <c r="BH12" s="156"/>
      <c r="BI12" s="185"/>
      <c r="BJ12" s="264"/>
      <c r="BK12" s="143"/>
    </row>
    <row r="13" spans="1:63" ht="13.5" customHeight="1">
      <c r="A13" s="18"/>
      <c r="B13" s="164"/>
      <c r="C13" s="15"/>
      <c r="D13" s="150"/>
      <c r="E13" s="151"/>
      <c r="F13" s="152"/>
      <c r="G13" s="150"/>
      <c r="H13" s="151"/>
      <c r="I13" s="152"/>
      <c r="J13" s="150"/>
      <c r="K13" s="151"/>
      <c r="L13" s="152"/>
      <c r="M13" s="150"/>
      <c r="N13" s="151"/>
      <c r="O13" s="152"/>
      <c r="P13" s="150"/>
      <c r="Q13" s="151"/>
      <c r="R13" s="152"/>
      <c r="S13" s="150"/>
      <c r="T13" s="151"/>
      <c r="U13" s="152"/>
      <c r="V13" s="150"/>
      <c r="W13" s="151"/>
      <c r="X13" s="152"/>
      <c r="Y13" s="150"/>
      <c r="Z13" s="151"/>
      <c r="AA13" s="152"/>
      <c r="AB13" s="150"/>
      <c r="AC13" s="151"/>
      <c r="AD13" s="152"/>
      <c r="AE13" s="150"/>
      <c r="AF13" s="151"/>
      <c r="AG13" s="152"/>
      <c r="AH13" s="150"/>
      <c r="AI13" s="151"/>
      <c r="AJ13" s="152"/>
      <c r="AK13" s="150"/>
      <c r="AL13" s="151"/>
      <c r="AM13" s="152"/>
      <c r="AN13" s="150"/>
      <c r="AO13" s="151"/>
      <c r="AP13" s="152"/>
      <c r="AQ13" s="150"/>
      <c r="AR13" s="151"/>
      <c r="AS13" s="152"/>
      <c r="AT13" s="150"/>
      <c r="AU13" s="151"/>
      <c r="AV13" s="152"/>
      <c r="AW13" s="150"/>
      <c r="AX13" s="151"/>
      <c r="AY13" s="152"/>
      <c r="AZ13" s="150"/>
      <c r="BA13" s="151"/>
      <c r="BB13" s="153"/>
      <c r="BC13" s="183">
        <f>COUNTIF(D13:AZ13,D43)+COUNTIF(D13:AZ13,M43)</f>
        <v>0</v>
      </c>
      <c r="BD13" s="158">
        <f>COUNTIF(D13:AZ13,G43)</f>
        <v>0</v>
      </c>
      <c r="BE13" s="158">
        <f>COUNTIF(D13:AZ13,J43)+COUNTIF(D13:AZ13,P43)</f>
        <v>0</v>
      </c>
      <c r="BF13" s="156">
        <f>D14+G14+J14+M14+P14+S14+V14+Y14+AB14+AE14+AH14+AK14+AN14+AQ14+AW14+AZ14</f>
        <v>0</v>
      </c>
      <c r="BG13" s="156">
        <f>F14+I14+L14+O14+R14+U14+X14+AA14+AD14+AG14+AJ14+AM14+AP14+AS14+AY14+BB14</f>
        <v>0</v>
      </c>
      <c r="BH13" s="262">
        <f>BF13-BG13</f>
        <v>0</v>
      </c>
      <c r="BI13" s="158">
        <f>BC13*3+BD13*1</f>
        <v>0</v>
      </c>
      <c r="BJ13" s="261">
        <f>RANK(BK13,$BK$5:$BK$37)</f>
        <v>1</v>
      </c>
      <c r="BK13" s="143">
        <f>BI13+BH13*0.01</f>
        <v>0</v>
      </c>
    </row>
    <row r="14" spans="1:63" ht="13.5" customHeight="1">
      <c r="A14" s="17"/>
      <c r="B14" s="165"/>
      <c r="C14" s="13"/>
      <c r="D14" s="4"/>
      <c r="E14" s="5"/>
      <c r="F14" s="6"/>
      <c r="G14" s="4"/>
      <c r="H14" s="5"/>
      <c r="I14" s="6"/>
      <c r="J14" s="4"/>
      <c r="K14" s="5"/>
      <c r="L14" s="6"/>
      <c r="M14" s="4"/>
      <c r="N14" s="5"/>
      <c r="O14" s="6"/>
      <c r="P14" s="4"/>
      <c r="Q14" s="5"/>
      <c r="R14" s="6"/>
      <c r="S14" s="4"/>
      <c r="T14" s="5"/>
      <c r="U14" s="6"/>
      <c r="V14" s="4"/>
      <c r="W14" s="5"/>
      <c r="X14" s="6"/>
      <c r="Y14" s="4"/>
      <c r="Z14" s="5"/>
      <c r="AA14" s="6"/>
      <c r="AB14" s="4"/>
      <c r="AC14" s="5"/>
      <c r="AD14" s="6"/>
      <c r="AE14" s="4"/>
      <c r="AF14" s="5"/>
      <c r="AG14" s="6"/>
      <c r="AH14" s="4"/>
      <c r="AI14" s="5"/>
      <c r="AJ14" s="6"/>
      <c r="AK14" s="4"/>
      <c r="AL14" s="5"/>
      <c r="AM14" s="6"/>
      <c r="AN14" s="4"/>
      <c r="AO14" s="5"/>
      <c r="AP14" s="6"/>
      <c r="AQ14" s="4"/>
      <c r="AR14" s="5"/>
      <c r="AS14" s="6"/>
      <c r="AT14" s="4"/>
      <c r="AU14" s="5"/>
      <c r="AV14" s="6"/>
      <c r="AW14" s="4"/>
      <c r="AX14" s="5"/>
      <c r="AY14" s="6"/>
      <c r="AZ14" s="4"/>
      <c r="BA14" s="5"/>
      <c r="BB14" s="50"/>
      <c r="BC14" s="183"/>
      <c r="BD14" s="185"/>
      <c r="BE14" s="185"/>
      <c r="BF14" s="187"/>
      <c r="BG14" s="187"/>
      <c r="BH14" s="156"/>
      <c r="BI14" s="185"/>
      <c r="BJ14" s="264"/>
      <c r="BK14" s="143"/>
    </row>
    <row r="15" spans="1:64" ht="13.5" customHeight="1">
      <c r="A15" s="18"/>
      <c r="B15" s="163"/>
      <c r="C15" s="12"/>
      <c r="D15" s="150"/>
      <c r="E15" s="151"/>
      <c r="F15" s="152"/>
      <c r="G15" s="150"/>
      <c r="H15" s="151"/>
      <c r="I15" s="152"/>
      <c r="J15" s="150"/>
      <c r="K15" s="151"/>
      <c r="L15" s="152"/>
      <c r="M15" s="150"/>
      <c r="N15" s="151"/>
      <c r="O15" s="152"/>
      <c r="P15" s="150"/>
      <c r="Q15" s="151"/>
      <c r="R15" s="152"/>
      <c r="S15" s="150"/>
      <c r="T15" s="151"/>
      <c r="U15" s="152"/>
      <c r="V15" s="150"/>
      <c r="W15" s="151"/>
      <c r="X15" s="152"/>
      <c r="Y15" s="150"/>
      <c r="Z15" s="151"/>
      <c r="AA15" s="152"/>
      <c r="AB15" s="150"/>
      <c r="AC15" s="151"/>
      <c r="AD15" s="152"/>
      <c r="AE15" s="150"/>
      <c r="AF15" s="151"/>
      <c r="AG15" s="152"/>
      <c r="AH15" s="150"/>
      <c r="AI15" s="151"/>
      <c r="AJ15" s="152"/>
      <c r="AK15" s="150"/>
      <c r="AL15" s="151"/>
      <c r="AM15" s="152"/>
      <c r="AN15" s="150"/>
      <c r="AO15" s="151"/>
      <c r="AP15" s="152"/>
      <c r="AQ15" s="150"/>
      <c r="AR15" s="151"/>
      <c r="AS15" s="152"/>
      <c r="AT15" s="150"/>
      <c r="AU15" s="151"/>
      <c r="AV15" s="152"/>
      <c r="AW15" s="150"/>
      <c r="AX15" s="151"/>
      <c r="AY15" s="152"/>
      <c r="AZ15" s="150"/>
      <c r="BA15" s="151"/>
      <c r="BB15" s="153"/>
      <c r="BC15" s="183">
        <f>COUNTIF(D15:AZ15,D43)+COUNTIF(D15:AZ15,M43)</f>
        <v>0</v>
      </c>
      <c r="BD15" s="158">
        <f>COUNTIF(D15:AZ15,G43)</f>
        <v>0</v>
      </c>
      <c r="BE15" s="158">
        <f>COUNTIF(D15:AZ15,J43)+COUNTIF(D15:AZ15,P43)</f>
        <v>0</v>
      </c>
      <c r="BF15" s="156">
        <f>D16+G16+J16+M16+P16+S16+V16+Y16+AB16+AE16+AH16+AK16+AN16+AQ16+AW16+AZ16</f>
        <v>0</v>
      </c>
      <c r="BG15" s="156">
        <f>F16+I16+L16+O16+R16+U16+X16+AA16+AD16+AG16+AJ16+AM16+AP16+AS16+AY16+BB16</f>
        <v>0</v>
      </c>
      <c r="BH15" s="262">
        <f>BF15-BG15</f>
        <v>0</v>
      </c>
      <c r="BI15" s="158">
        <f>BC15*3+BD15*1</f>
        <v>0</v>
      </c>
      <c r="BJ15" s="261">
        <f>RANK(BK15,$BK$5:$BK$37)</f>
        <v>1</v>
      </c>
      <c r="BK15" s="143">
        <f>BI15+BH15*0.01</f>
        <v>0</v>
      </c>
      <c r="BL15" s="266" t="s">
        <v>16</v>
      </c>
    </row>
    <row r="16" spans="1:64" ht="13.5" customHeight="1">
      <c r="A16" s="18"/>
      <c r="B16" s="163"/>
      <c r="C16" s="12"/>
      <c r="D16" s="4"/>
      <c r="E16" s="5"/>
      <c r="F16" s="6"/>
      <c r="G16" s="4"/>
      <c r="H16" s="5"/>
      <c r="I16" s="6"/>
      <c r="J16" s="4"/>
      <c r="K16" s="5"/>
      <c r="L16" s="6"/>
      <c r="M16" s="4"/>
      <c r="N16" s="5"/>
      <c r="O16" s="6"/>
      <c r="P16" s="4"/>
      <c r="Q16" s="5"/>
      <c r="R16" s="6"/>
      <c r="S16" s="4"/>
      <c r="T16" s="5"/>
      <c r="U16" s="6"/>
      <c r="V16" s="4"/>
      <c r="W16" s="5"/>
      <c r="X16" s="6"/>
      <c r="Y16" s="4"/>
      <c r="Z16" s="5"/>
      <c r="AA16" s="6"/>
      <c r="AB16" s="4"/>
      <c r="AC16" s="5"/>
      <c r="AD16" s="6"/>
      <c r="AE16" s="4"/>
      <c r="AF16" s="5"/>
      <c r="AG16" s="6"/>
      <c r="AH16" s="4"/>
      <c r="AI16" s="5"/>
      <c r="AJ16" s="6"/>
      <c r="AK16" s="4"/>
      <c r="AL16" s="5"/>
      <c r="AM16" s="6"/>
      <c r="AN16" s="4"/>
      <c r="AO16" s="5"/>
      <c r="AP16" s="6"/>
      <c r="AQ16" s="4"/>
      <c r="AR16" s="5"/>
      <c r="AS16" s="6"/>
      <c r="AT16" s="4"/>
      <c r="AU16" s="5"/>
      <c r="AV16" s="6"/>
      <c r="AW16" s="4"/>
      <c r="AX16" s="5"/>
      <c r="AY16" s="6"/>
      <c r="AZ16" s="4"/>
      <c r="BA16" s="5"/>
      <c r="BB16" s="50"/>
      <c r="BC16" s="183"/>
      <c r="BD16" s="185"/>
      <c r="BE16" s="185"/>
      <c r="BF16" s="187"/>
      <c r="BG16" s="187"/>
      <c r="BH16" s="156"/>
      <c r="BI16" s="185"/>
      <c r="BJ16" s="264"/>
      <c r="BK16" s="143"/>
      <c r="BL16" s="266"/>
    </row>
    <row r="17" spans="1:63" ht="13.5" customHeight="1">
      <c r="A17" s="18"/>
      <c r="B17" s="164"/>
      <c r="C17" s="15"/>
      <c r="D17" s="150"/>
      <c r="E17" s="151"/>
      <c r="F17" s="152"/>
      <c r="G17" s="150"/>
      <c r="H17" s="151"/>
      <c r="I17" s="152"/>
      <c r="J17" s="150"/>
      <c r="K17" s="151"/>
      <c r="L17" s="152"/>
      <c r="M17" s="150"/>
      <c r="N17" s="151"/>
      <c r="O17" s="152"/>
      <c r="P17" s="150"/>
      <c r="Q17" s="151"/>
      <c r="R17" s="152"/>
      <c r="S17" s="150"/>
      <c r="T17" s="151"/>
      <c r="U17" s="152"/>
      <c r="V17" s="150"/>
      <c r="W17" s="151"/>
      <c r="X17" s="152"/>
      <c r="Y17" s="150"/>
      <c r="Z17" s="151"/>
      <c r="AA17" s="152"/>
      <c r="AB17" s="150"/>
      <c r="AC17" s="151"/>
      <c r="AD17" s="152"/>
      <c r="AE17" s="150"/>
      <c r="AF17" s="151"/>
      <c r="AG17" s="152"/>
      <c r="AH17" s="150"/>
      <c r="AI17" s="151"/>
      <c r="AJ17" s="152"/>
      <c r="AK17" s="150"/>
      <c r="AL17" s="151"/>
      <c r="AM17" s="152"/>
      <c r="AN17" s="150"/>
      <c r="AO17" s="151"/>
      <c r="AP17" s="152"/>
      <c r="AQ17" s="150"/>
      <c r="AR17" s="151"/>
      <c r="AS17" s="152"/>
      <c r="AT17" s="150"/>
      <c r="AU17" s="151"/>
      <c r="AV17" s="152"/>
      <c r="AW17" s="150"/>
      <c r="AX17" s="151"/>
      <c r="AY17" s="152"/>
      <c r="AZ17" s="150"/>
      <c r="BA17" s="151"/>
      <c r="BB17" s="153"/>
      <c r="BC17" s="183">
        <f>COUNTIF(D17:AZ17,D43)+COUNTIF(D17:AZ17,M43)</f>
        <v>0</v>
      </c>
      <c r="BD17" s="158">
        <f>COUNTIF(D17:AZ17,G43)</f>
        <v>0</v>
      </c>
      <c r="BE17" s="158">
        <f>COUNTIF(D17:AZ17,J43)+COUNTIF(D17:AZ17,P43)</f>
        <v>0</v>
      </c>
      <c r="BF17" s="156">
        <f>D18+G18+J18+M18+P18+S18+V18+Y18+AB18+AE18+AH18+AK18+AN18+AQ18+AW18+AZ18</f>
        <v>0</v>
      </c>
      <c r="BG17" s="156">
        <f>F18+I18+L18+O18+R18+U18+X18+AA18+AD18+AG18+AJ18+AM18+AP18+AS18+AY18+BB18</f>
        <v>0</v>
      </c>
      <c r="BH17" s="262">
        <f>BF17-BG17</f>
        <v>0</v>
      </c>
      <c r="BI17" s="158">
        <f>BC17*3+BD17*1</f>
        <v>0</v>
      </c>
      <c r="BJ17" s="261">
        <f>RANK(BK17,$BK$5:$BK$37)</f>
        <v>1</v>
      </c>
      <c r="BK17" s="143">
        <f>BI17+BH17*0.01</f>
        <v>0</v>
      </c>
    </row>
    <row r="18" spans="1:63" ht="13.5" customHeight="1">
      <c r="A18" s="17"/>
      <c r="B18" s="165"/>
      <c r="C18" s="13"/>
      <c r="D18" s="4"/>
      <c r="E18" s="5"/>
      <c r="F18" s="6"/>
      <c r="G18" s="4"/>
      <c r="H18" s="5"/>
      <c r="I18" s="6"/>
      <c r="J18" s="4"/>
      <c r="K18" s="5"/>
      <c r="L18" s="6"/>
      <c r="M18" s="4"/>
      <c r="N18" s="5"/>
      <c r="O18" s="6"/>
      <c r="P18" s="4"/>
      <c r="Q18" s="5"/>
      <c r="R18" s="6"/>
      <c r="S18" s="4"/>
      <c r="T18" s="5"/>
      <c r="U18" s="6"/>
      <c r="V18" s="4"/>
      <c r="W18" s="5"/>
      <c r="X18" s="6"/>
      <c r="Y18" s="4"/>
      <c r="Z18" s="5"/>
      <c r="AA18" s="6"/>
      <c r="AB18" s="4"/>
      <c r="AC18" s="5"/>
      <c r="AD18" s="6"/>
      <c r="AE18" s="4"/>
      <c r="AF18" s="5"/>
      <c r="AG18" s="6"/>
      <c r="AH18" s="4"/>
      <c r="AI18" s="5"/>
      <c r="AJ18" s="6"/>
      <c r="AK18" s="4"/>
      <c r="AL18" s="5"/>
      <c r="AM18" s="6"/>
      <c r="AN18" s="4"/>
      <c r="AO18" s="5"/>
      <c r="AP18" s="6"/>
      <c r="AQ18" s="4"/>
      <c r="AR18" s="5"/>
      <c r="AS18" s="6"/>
      <c r="AT18" s="4"/>
      <c r="AU18" s="5"/>
      <c r="AV18" s="6"/>
      <c r="AW18" s="4"/>
      <c r="AX18" s="5"/>
      <c r="AY18" s="6"/>
      <c r="AZ18" s="4"/>
      <c r="BA18" s="5"/>
      <c r="BB18" s="50"/>
      <c r="BC18" s="183"/>
      <c r="BD18" s="185"/>
      <c r="BE18" s="185"/>
      <c r="BF18" s="187"/>
      <c r="BG18" s="187"/>
      <c r="BH18" s="156"/>
      <c r="BI18" s="185"/>
      <c r="BJ18" s="264"/>
      <c r="BK18" s="143"/>
    </row>
    <row r="19" spans="1:63" ht="13.5" customHeight="1">
      <c r="A19" s="18"/>
      <c r="B19" s="151"/>
      <c r="C19" s="12"/>
      <c r="D19" s="150"/>
      <c r="E19" s="151"/>
      <c r="F19" s="152"/>
      <c r="G19" s="150"/>
      <c r="H19" s="151"/>
      <c r="I19" s="152"/>
      <c r="J19" s="150"/>
      <c r="K19" s="151"/>
      <c r="L19" s="152"/>
      <c r="M19" s="150"/>
      <c r="N19" s="151"/>
      <c r="O19" s="152"/>
      <c r="P19" s="150"/>
      <c r="Q19" s="151"/>
      <c r="R19" s="152"/>
      <c r="S19" s="150"/>
      <c r="T19" s="151"/>
      <c r="U19" s="152"/>
      <c r="V19" s="150"/>
      <c r="W19" s="151"/>
      <c r="X19" s="152"/>
      <c r="Y19" s="150"/>
      <c r="Z19" s="151"/>
      <c r="AA19" s="152"/>
      <c r="AB19" s="150"/>
      <c r="AC19" s="151"/>
      <c r="AD19" s="152"/>
      <c r="AE19" s="150"/>
      <c r="AF19" s="151"/>
      <c r="AG19" s="152"/>
      <c r="AH19" s="150"/>
      <c r="AI19" s="151"/>
      <c r="AJ19" s="152"/>
      <c r="AK19" s="150"/>
      <c r="AL19" s="151"/>
      <c r="AM19" s="152"/>
      <c r="AN19" s="150"/>
      <c r="AO19" s="151"/>
      <c r="AP19" s="152"/>
      <c r="AQ19" s="150"/>
      <c r="AR19" s="151"/>
      <c r="AS19" s="152"/>
      <c r="AT19" s="150"/>
      <c r="AU19" s="151"/>
      <c r="AV19" s="152"/>
      <c r="AW19" s="150"/>
      <c r="AX19" s="151"/>
      <c r="AY19" s="152"/>
      <c r="AZ19" s="150"/>
      <c r="BA19" s="151"/>
      <c r="BB19" s="153"/>
      <c r="BC19" s="183">
        <f>COUNTIF(D19:AZ19,D43)+COUNTIF(D19:AZ19,M43)</f>
        <v>0</v>
      </c>
      <c r="BD19" s="158">
        <f>COUNTIF(D19:AZ19,G43)</f>
        <v>0</v>
      </c>
      <c r="BE19" s="158">
        <f>COUNTIF(D19:AZ19,J43)+COUNTIF(D19:AZ19,P43)</f>
        <v>0</v>
      </c>
      <c r="BF19" s="156">
        <f>D20+G20+J20+M20+P20+S20+V20+Y20+AB20+AE20+AH20+AK20+AN20+AQ20+AW20+AZ20</f>
        <v>0</v>
      </c>
      <c r="BG19" s="156">
        <f>F20+I20+L20+O20+R20+U20+X20+AA20+AD20+AG20+AJ20+AM20+AP20+AS20+AY20+BB20</f>
        <v>0</v>
      </c>
      <c r="BH19" s="262">
        <f>BF19-BG19</f>
        <v>0</v>
      </c>
      <c r="BI19" s="158">
        <f>BC19*3+BD19*1</f>
        <v>0</v>
      </c>
      <c r="BJ19" s="261">
        <f>RANK(BK19,$BK$5:$BK$37)</f>
        <v>1</v>
      </c>
      <c r="BK19" s="143">
        <f>BI19+BH19*0.01</f>
        <v>0</v>
      </c>
    </row>
    <row r="20" spans="1:63" ht="13.5" customHeight="1">
      <c r="A20" s="17"/>
      <c r="B20" s="161"/>
      <c r="C20" s="12"/>
      <c r="D20" s="4"/>
      <c r="E20" s="5"/>
      <c r="F20" s="6"/>
      <c r="G20" s="4"/>
      <c r="H20" s="5"/>
      <c r="I20" s="6"/>
      <c r="J20" s="4"/>
      <c r="K20" s="5"/>
      <c r="L20" s="6"/>
      <c r="M20" s="4"/>
      <c r="N20" s="5"/>
      <c r="O20" s="6"/>
      <c r="P20" s="4"/>
      <c r="Q20" s="5"/>
      <c r="R20" s="6"/>
      <c r="S20" s="4"/>
      <c r="T20" s="5"/>
      <c r="U20" s="6"/>
      <c r="V20" s="4"/>
      <c r="W20" s="5"/>
      <c r="X20" s="6"/>
      <c r="Y20" s="4"/>
      <c r="Z20" s="5"/>
      <c r="AA20" s="6"/>
      <c r="AB20" s="4"/>
      <c r="AC20" s="5"/>
      <c r="AD20" s="6"/>
      <c r="AE20" s="4"/>
      <c r="AF20" s="5"/>
      <c r="AG20" s="6"/>
      <c r="AH20" s="4"/>
      <c r="AI20" s="5"/>
      <c r="AJ20" s="6"/>
      <c r="AK20" s="4"/>
      <c r="AL20" s="5"/>
      <c r="AM20" s="6"/>
      <c r="AN20" s="4"/>
      <c r="AO20" s="5"/>
      <c r="AP20" s="6"/>
      <c r="AQ20" s="4"/>
      <c r="AR20" s="5"/>
      <c r="AS20" s="6"/>
      <c r="AT20" s="4"/>
      <c r="AU20" s="5"/>
      <c r="AV20" s="6"/>
      <c r="AW20" s="4"/>
      <c r="AX20" s="5"/>
      <c r="AY20" s="6"/>
      <c r="AZ20" s="4"/>
      <c r="BA20" s="5"/>
      <c r="BB20" s="50"/>
      <c r="BC20" s="183"/>
      <c r="BD20" s="185"/>
      <c r="BE20" s="185"/>
      <c r="BF20" s="187"/>
      <c r="BG20" s="187"/>
      <c r="BH20" s="156"/>
      <c r="BI20" s="185"/>
      <c r="BJ20" s="264"/>
      <c r="BK20" s="143"/>
    </row>
    <row r="21" spans="1:63" ht="13.5" customHeight="1">
      <c r="A21" s="18"/>
      <c r="B21" s="163"/>
      <c r="C21" s="15"/>
      <c r="D21" s="150"/>
      <c r="E21" s="151"/>
      <c r="F21" s="152"/>
      <c r="G21" s="150"/>
      <c r="H21" s="151"/>
      <c r="I21" s="152"/>
      <c r="J21" s="150"/>
      <c r="K21" s="151"/>
      <c r="L21" s="152"/>
      <c r="M21" s="150"/>
      <c r="N21" s="151"/>
      <c r="O21" s="152"/>
      <c r="P21" s="150"/>
      <c r="Q21" s="151"/>
      <c r="R21" s="152"/>
      <c r="S21" s="150"/>
      <c r="T21" s="151"/>
      <c r="U21" s="152"/>
      <c r="V21" s="150"/>
      <c r="W21" s="151"/>
      <c r="X21" s="152"/>
      <c r="Y21" s="150"/>
      <c r="Z21" s="151"/>
      <c r="AA21" s="152"/>
      <c r="AB21" s="150"/>
      <c r="AC21" s="151"/>
      <c r="AD21" s="152"/>
      <c r="AE21" s="150"/>
      <c r="AF21" s="151"/>
      <c r="AG21" s="152"/>
      <c r="AH21" s="150"/>
      <c r="AI21" s="151"/>
      <c r="AJ21" s="152"/>
      <c r="AK21" s="150"/>
      <c r="AL21" s="151"/>
      <c r="AM21" s="152"/>
      <c r="AN21" s="150"/>
      <c r="AO21" s="151"/>
      <c r="AP21" s="152"/>
      <c r="AQ21" s="150"/>
      <c r="AR21" s="151"/>
      <c r="AS21" s="152"/>
      <c r="AT21" s="150"/>
      <c r="AU21" s="151"/>
      <c r="AV21" s="152"/>
      <c r="AW21" s="150"/>
      <c r="AX21" s="151"/>
      <c r="AY21" s="152"/>
      <c r="AZ21" s="150"/>
      <c r="BA21" s="151"/>
      <c r="BB21" s="153"/>
      <c r="BC21" s="183">
        <f>COUNTIF(D21:AZ21,D43)+COUNTIF(D21:AZ21,M43)</f>
        <v>0</v>
      </c>
      <c r="BD21" s="158">
        <f>COUNTIF(D21:AZ21,G43)</f>
        <v>0</v>
      </c>
      <c r="BE21" s="158">
        <f>COUNTIF(D21:AZ21,J43)+COUNTIF(D21:AZ21,P43)</f>
        <v>0</v>
      </c>
      <c r="BF21" s="156">
        <f>D22+G22+J22+M22+P22+S22+V22+Y22+AB22+AE22+AH22+AK22+AN22+AQ22+AW22+AZ22</f>
        <v>0</v>
      </c>
      <c r="BG21" s="156">
        <f>F22+I22+L22+O22+R22+U22+X22+AA22+AD22+AG22+AJ22+AM22+AP22+AS22+AY22+BB22</f>
        <v>0</v>
      </c>
      <c r="BH21" s="262">
        <f>BF21-BG21</f>
        <v>0</v>
      </c>
      <c r="BI21" s="158">
        <f>BC21*3+BD21*1</f>
        <v>0</v>
      </c>
      <c r="BJ21" s="261">
        <f>RANK(BK21,$BK$5:$BK$37)</f>
        <v>1</v>
      </c>
      <c r="BK21" s="143">
        <f>BI21+BH21*0.01</f>
        <v>0</v>
      </c>
    </row>
    <row r="22" spans="1:63" ht="13.5" customHeight="1">
      <c r="A22" s="17"/>
      <c r="B22" s="163"/>
      <c r="C22" s="13"/>
      <c r="D22" s="4"/>
      <c r="E22" s="5"/>
      <c r="F22" s="6"/>
      <c r="G22" s="4"/>
      <c r="H22" s="5"/>
      <c r="I22" s="6"/>
      <c r="J22" s="4"/>
      <c r="K22" s="5"/>
      <c r="L22" s="6"/>
      <c r="M22" s="4"/>
      <c r="N22" s="5"/>
      <c r="O22" s="6"/>
      <c r="P22" s="4"/>
      <c r="Q22" s="5"/>
      <c r="R22" s="6"/>
      <c r="S22" s="4"/>
      <c r="T22" s="5"/>
      <c r="U22" s="6"/>
      <c r="V22" s="4"/>
      <c r="W22" s="5"/>
      <c r="X22" s="6"/>
      <c r="Y22" s="4"/>
      <c r="Z22" s="5"/>
      <c r="AA22" s="6"/>
      <c r="AB22" s="4"/>
      <c r="AC22" s="5"/>
      <c r="AD22" s="6"/>
      <c r="AE22" s="4"/>
      <c r="AF22" s="5"/>
      <c r="AG22" s="6"/>
      <c r="AH22" s="4"/>
      <c r="AI22" s="5"/>
      <c r="AJ22" s="6"/>
      <c r="AK22" s="4"/>
      <c r="AL22" s="5"/>
      <c r="AM22" s="6"/>
      <c r="AN22" s="4"/>
      <c r="AO22" s="5"/>
      <c r="AP22" s="6"/>
      <c r="AQ22" s="4"/>
      <c r="AR22" s="5"/>
      <c r="AS22" s="6"/>
      <c r="AT22" s="4"/>
      <c r="AU22" s="5"/>
      <c r="AV22" s="6"/>
      <c r="AW22" s="4"/>
      <c r="AX22" s="5"/>
      <c r="AY22" s="6"/>
      <c r="AZ22" s="4"/>
      <c r="BA22" s="5"/>
      <c r="BB22" s="50"/>
      <c r="BC22" s="183"/>
      <c r="BD22" s="185"/>
      <c r="BE22" s="185"/>
      <c r="BF22" s="187"/>
      <c r="BG22" s="187"/>
      <c r="BH22" s="156"/>
      <c r="BI22" s="185"/>
      <c r="BJ22" s="264"/>
      <c r="BK22" s="143"/>
    </row>
    <row r="23" spans="1:63" ht="13.5" customHeight="1">
      <c r="A23" s="18"/>
      <c r="B23" s="164"/>
      <c r="C23" s="12"/>
      <c r="D23" s="150"/>
      <c r="E23" s="151"/>
      <c r="F23" s="152"/>
      <c r="G23" s="150"/>
      <c r="H23" s="151"/>
      <c r="I23" s="152"/>
      <c r="J23" s="150"/>
      <c r="K23" s="151"/>
      <c r="L23" s="152"/>
      <c r="M23" s="150"/>
      <c r="N23" s="151"/>
      <c r="O23" s="152"/>
      <c r="P23" s="150"/>
      <c r="Q23" s="151"/>
      <c r="R23" s="152"/>
      <c r="S23" s="150"/>
      <c r="T23" s="151"/>
      <c r="U23" s="152"/>
      <c r="V23" s="150"/>
      <c r="W23" s="151"/>
      <c r="X23" s="152"/>
      <c r="Y23" s="150"/>
      <c r="Z23" s="151"/>
      <c r="AA23" s="152"/>
      <c r="AB23" s="150"/>
      <c r="AC23" s="151"/>
      <c r="AD23" s="152"/>
      <c r="AE23" s="150"/>
      <c r="AF23" s="151"/>
      <c r="AG23" s="152"/>
      <c r="AH23" s="150"/>
      <c r="AI23" s="151"/>
      <c r="AJ23" s="152"/>
      <c r="AK23" s="150"/>
      <c r="AL23" s="151"/>
      <c r="AM23" s="152"/>
      <c r="AN23" s="150"/>
      <c r="AO23" s="151"/>
      <c r="AP23" s="152"/>
      <c r="AQ23" s="150"/>
      <c r="AR23" s="151"/>
      <c r="AS23" s="152"/>
      <c r="AT23" s="150"/>
      <c r="AU23" s="151"/>
      <c r="AV23" s="152"/>
      <c r="AW23" s="150"/>
      <c r="AX23" s="151"/>
      <c r="AY23" s="152"/>
      <c r="AZ23" s="150"/>
      <c r="BA23" s="151"/>
      <c r="BB23" s="153"/>
      <c r="BC23" s="183">
        <f>COUNTIF(D23:AZ23,D43)+COUNTIF(D23:AZ23,M43)</f>
        <v>0</v>
      </c>
      <c r="BD23" s="158">
        <f>COUNTIF(D23:AZ23,G43)</f>
        <v>0</v>
      </c>
      <c r="BE23" s="158">
        <f>COUNTIF(D23:AZ23,J43)+COUNTIF(D23:AZ23,P43)</f>
        <v>0</v>
      </c>
      <c r="BF23" s="156">
        <f>D24+G24+J24+M24+P24+S24+V24+Y24+AB24+AE24+AH24+AK24+AN24+AQ24+AW24+AZ24</f>
        <v>0</v>
      </c>
      <c r="BG23" s="156">
        <f>F24+I24+L24+O24+R24+U24+X24+AA24+AD24+AG24+AJ24+AM24+AP24+AS24+AY24+BB24</f>
        <v>0</v>
      </c>
      <c r="BH23" s="262">
        <f>BF23-BG23</f>
        <v>0</v>
      </c>
      <c r="BI23" s="158">
        <f>BC23*3+BD23*1</f>
        <v>0</v>
      </c>
      <c r="BJ23" s="261">
        <f>RANK(BK23,$BK$5:$BK$37)</f>
        <v>1</v>
      </c>
      <c r="BK23" s="143">
        <f>BI23+BH23*0.01</f>
        <v>0</v>
      </c>
    </row>
    <row r="24" spans="1:63" ht="13.5" customHeight="1">
      <c r="A24" s="17"/>
      <c r="B24" s="165"/>
      <c r="C24" s="12"/>
      <c r="D24" s="4"/>
      <c r="E24" s="5"/>
      <c r="F24" s="6"/>
      <c r="G24" s="4"/>
      <c r="H24" s="5"/>
      <c r="I24" s="6"/>
      <c r="J24" s="4"/>
      <c r="K24" s="5"/>
      <c r="L24" s="6"/>
      <c r="M24" s="4"/>
      <c r="N24" s="5"/>
      <c r="O24" s="6"/>
      <c r="P24" s="4"/>
      <c r="Q24" s="5"/>
      <c r="R24" s="6"/>
      <c r="S24" s="4"/>
      <c r="T24" s="5"/>
      <c r="U24" s="6"/>
      <c r="V24" s="4"/>
      <c r="W24" s="5"/>
      <c r="X24" s="6"/>
      <c r="Y24" s="4"/>
      <c r="Z24" s="5"/>
      <c r="AA24" s="6"/>
      <c r="AB24" s="4"/>
      <c r="AC24" s="5"/>
      <c r="AD24" s="6"/>
      <c r="AE24" s="4"/>
      <c r="AF24" s="5"/>
      <c r="AG24" s="6"/>
      <c r="AH24" s="4"/>
      <c r="AI24" s="5"/>
      <c r="AJ24" s="6"/>
      <c r="AK24" s="4"/>
      <c r="AL24" s="5"/>
      <c r="AM24" s="6"/>
      <c r="AN24" s="4"/>
      <c r="AO24" s="5"/>
      <c r="AP24" s="6"/>
      <c r="AQ24" s="4"/>
      <c r="AR24" s="5"/>
      <c r="AS24" s="6"/>
      <c r="AT24" s="4"/>
      <c r="AU24" s="5"/>
      <c r="AV24" s="6"/>
      <c r="AW24" s="4"/>
      <c r="AX24" s="5"/>
      <c r="AY24" s="6"/>
      <c r="AZ24" s="4"/>
      <c r="BA24" s="5"/>
      <c r="BB24" s="50"/>
      <c r="BC24" s="183"/>
      <c r="BD24" s="185"/>
      <c r="BE24" s="185"/>
      <c r="BF24" s="187"/>
      <c r="BG24" s="187"/>
      <c r="BH24" s="156"/>
      <c r="BI24" s="185"/>
      <c r="BJ24" s="264"/>
      <c r="BK24" s="143"/>
    </row>
    <row r="25" spans="1:64" ht="13.5" customHeight="1">
      <c r="A25" s="18"/>
      <c r="B25" s="151"/>
      <c r="C25" s="15"/>
      <c r="D25" s="150"/>
      <c r="E25" s="151"/>
      <c r="F25" s="152"/>
      <c r="G25" s="150"/>
      <c r="H25" s="151"/>
      <c r="I25" s="152"/>
      <c r="J25" s="150"/>
      <c r="K25" s="151"/>
      <c r="L25" s="152"/>
      <c r="M25" s="150"/>
      <c r="N25" s="151"/>
      <c r="O25" s="152"/>
      <c r="P25" s="150"/>
      <c r="Q25" s="151"/>
      <c r="R25" s="152"/>
      <c r="S25" s="150"/>
      <c r="T25" s="151"/>
      <c r="U25" s="152"/>
      <c r="V25" s="150"/>
      <c r="W25" s="151"/>
      <c r="X25" s="152"/>
      <c r="Y25" s="150"/>
      <c r="Z25" s="151"/>
      <c r="AA25" s="152"/>
      <c r="AB25" s="150"/>
      <c r="AC25" s="151"/>
      <c r="AD25" s="152"/>
      <c r="AE25" s="150"/>
      <c r="AF25" s="151"/>
      <c r="AG25" s="152"/>
      <c r="AH25" s="150"/>
      <c r="AI25" s="151"/>
      <c r="AJ25" s="152"/>
      <c r="AK25" s="150"/>
      <c r="AL25" s="151"/>
      <c r="AM25" s="152"/>
      <c r="AN25" s="150"/>
      <c r="AO25" s="151"/>
      <c r="AP25" s="152"/>
      <c r="AQ25" s="150"/>
      <c r="AR25" s="151"/>
      <c r="AS25" s="152"/>
      <c r="AT25" s="150"/>
      <c r="AU25" s="151"/>
      <c r="AV25" s="152"/>
      <c r="AW25" s="150"/>
      <c r="AX25" s="151"/>
      <c r="AY25" s="152"/>
      <c r="AZ25" s="150"/>
      <c r="BA25" s="151"/>
      <c r="BB25" s="153"/>
      <c r="BC25" s="183">
        <f>COUNTIF(D25:AZ25,D43)+COUNTIF(D25:AZ25,M43)</f>
        <v>0</v>
      </c>
      <c r="BD25" s="158">
        <f>COUNTIF(D25:AZ25,G43)</f>
        <v>0</v>
      </c>
      <c r="BE25" s="158">
        <f>COUNTIF(D25:AZ25,J43)+COUNTIF(D25:AZ25,P43)</f>
        <v>0</v>
      </c>
      <c r="BF25" s="156">
        <f>D26+G26+J26+M26+P26+S26+V26+Y26+AB26+AE26+AH26+AK26+AN26+AQ26+AW26+AZ26</f>
        <v>0</v>
      </c>
      <c r="BG25" s="156">
        <f>F26+I26+L26+O26+R26+U26+X26+AA26+AD26+AG26+AJ26+AM26+AP26+AS26+AY26+BB26</f>
        <v>0</v>
      </c>
      <c r="BH25" s="262">
        <f>BF25-BG25</f>
        <v>0</v>
      </c>
      <c r="BI25" s="158">
        <f>BC25*3+BD25*1</f>
        <v>0</v>
      </c>
      <c r="BJ25" s="261">
        <f>RANK(BK25,$BK$5:$BK$37)</f>
        <v>1</v>
      </c>
      <c r="BK25" s="143">
        <f>BI25+BH25*0.01</f>
        <v>0</v>
      </c>
      <c r="BL25" s="266" t="s">
        <v>16</v>
      </c>
    </row>
    <row r="26" spans="1:64" ht="13.5" customHeight="1">
      <c r="A26" s="17"/>
      <c r="B26" s="161"/>
      <c r="C26" s="13"/>
      <c r="D26" s="4"/>
      <c r="E26" s="5"/>
      <c r="F26" s="6"/>
      <c r="G26" s="4"/>
      <c r="H26" s="5"/>
      <c r="I26" s="6"/>
      <c r="J26" s="4"/>
      <c r="K26" s="5"/>
      <c r="L26" s="6"/>
      <c r="M26" s="4"/>
      <c r="N26" s="5"/>
      <c r="O26" s="6"/>
      <c r="P26" s="4"/>
      <c r="Q26" s="5"/>
      <c r="R26" s="6"/>
      <c r="S26" s="4"/>
      <c r="T26" s="5"/>
      <c r="U26" s="6"/>
      <c r="V26" s="4"/>
      <c r="W26" s="5"/>
      <c r="X26" s="6"/>
      <c r="Y26" s="4"/>
      <c r="Z26" s="5"/>
      <c r="AA26" s="6"/>
      <c r="AB26" s="4"/>
      <c r="AC26" s="5"/>
      <c r="AD26" s="6"/>
      <c r="AE26" s="4"/>
      <c r="AF26" s="5"/>
      <c r="AG26" s="6"/>
      <c r="AH26" s="4"/>
      <c r="AI26" s="5"/>
      <c r="AJ26" s="6"/>
      <c r="AK26" s="4"/>
      <c r="AL26" s="5"/>
      <c r="AM26" s="6"/>
      <c r="AN26" s="4"/>
      <c r="AO26" s="5"/>
      <c r="AP26" s="6"/>
      <c r="AQ26" s="4"/>
      <c r="AR26" s="5"/>
      <c r="AS26" s="6"/>
      <c r="AT26" s="4"/>
      <c r="AU26" s="5"/>
      <c r="AV26" s="6"/>
      <c r="AW26" s="4"/>
      <c r="AX26" s="5"/>
      <c r="AY26" s="6"/>
      <c r="AZ26" s="4"/>
      <c r="BA26" s="5"/>
      <c r="BB26" s="50"/>
      <c r="BC26" s="183"/>
      <c r="BD26" s="185"/>
      <c r="BE26" s="185"/>
      <c r="BF26" s="187"/>
      <c r="BG26" s="187"/>
      <c r="BH26" s="156"/>
      <c r="BI26" s="185"/>
      <c r="BJ26" s="264"/>
      <c r="BK26" s="143"/>
      <c r="BL26" s="266"/>
    </row>
    <row r="27" spans="1:63" ht="13.5" customHeight="1">
      <c r="A27" s="18"/>
      <c r="B27" s="164"/>
      <c r="C27" s="12"/>
      <c r="D27" s="150"/>
      <c r="E27" s="151"/>
      <c r="F27" s="152"/>
      <c r="G27" s="150"/>
      <c r="H27" s="151"/>
      <c r="I27" s="152"/>
      <c r="J27" s="150"/>
      <c r="K27" s="151"/>
      <c r="L27" s="152"/>
      <c r="M27" s="150"/>
      <c r="N27" s="151"/>
      <c r="O27" s="152"/>
      <c r="P27" s="150"/>
      <c r="Q27" s="151"/>
      <c r="R27" s="152"/>
      <c r="S27" s="150"/>
      <c r="T27" s="151"/>
      <c r="U27" s="152"/>
      <c r="V27" s="150"/>
      <c r="W27" s="151"/>
      <c r="X27" s="152"/>
      <c r="Y27" s="150"/>
      <c r="Z27" s="151"/>
      <c r="AA27" s="152"/>
      <c r="AB27" s="150"/>
      <c r="AC27" s="151"/>
      <c r="AD27" s="152"/>
      <c r="AE27" s="150"/>
      <c r="AF27" s="151"/>
      <c r="AG27" s="152"/>
      <c r="AH27" s="150"/>
      <c r="AI27" s="151"/>
      <c r="AJ27" s="152"/>
      <c r="AK27" s="150"/>
      <c r="AL27" s="151"/>
      <c r="AM27" s="152"/>
      <c r="AN27" s="150"/>
      <c r="AO27" s="151"/>
      <c r="AP27" s="152"/>
      <c r="AQ27" s="150"/>
      <c r="AR27" s="151"/>
      <c r="AS27" s="152"/>
      <c r="AT27" s="150"/>
      <c r="AU27" s="151"/>
      <c r="AV27" s="152"/>
      <c r="AW27" s="150"/>
      <c r="AX27" s="151"/>
      <c r="AY27" s="152"/>
      <c r="AZ27" s="151"/>
      <c r="BA27" s="151"/>
      <c r="BB27" s="153"/>
      <c r="BC27" s="183">
        <f>COUNTIF(D27:AZ27,D43)+COUNTIF(D27:AZ27,M43)</f>
        <v>0</v>
      </c>
      <c r="BD27" s="158">
        <f>COUNTIF(D27:AZ27,G43)</f>
        <v>0</v>
      </c>
      <c r="BE27" s="158">
        <f>COUNTIF(D27:AZ27,J43)+COUNTIF(D27:AZ27,P43)</f>
        <v>0</v>
      </c>
      <c r="BF27" s="156">
        <f>D28+G28+J28+M28+P28+S28+V28+Y28+AB28+AE28+AH28+AK28+AN28+AQ28+AW28+AZ28</f>
        <v>0</v>
      </c>
      <c r="BG27" s="156">
        <f>F28+I28+L28+O28+R28+U28+X28+AA28+AD28+AG28+AJ28+AM28+AP28+AS28+AY28+BB28</f>
        <v>0</v>
      </c>
      <c r="BH27" s="262">
        <f>BF27-BG27</f>
        <v>0</v>
      </c>
      <c r="BI27" s="158">
        <f>BC27*3+BD27*1</f>
        <v>0</v>
      </c>
      <c r="BJ27" s="261">
        <f>RANK(BK27,$BK$5:$BK$37)</f>
        <v>1</v>
      </c>
      <c r="BK27" s="143">
        <f>BI27+BH27*0.01</f>
        <v>0</v>
      </c>
    </row>
    <row r="28" spans="1:63" ht="13.5" customHeight="1">
      <c r="A28" s="17"/>
      <c r="B28" s="165"/>
      <c r="C28" s="12"/>
      <c r="D28" s="4"/>
      <c r="E28" s="5"/>
      <c r="F28" s="6"/>
      <c r="G28" s="4"/>
      <c r="H28" s="5"/>
      <c r="I28" s="6"/>
      <c r="J28" s="4"/>
      <c r="K28" s="5"/>
      <c r="L28" s="6"/>
      <c r="M28" s="4"/>
      <c r="N28" s="5"/>
      <c r="O28" s="6"/>
      <c r="P28" s="4"/>
      <c r="Q28" s="5"/>
      <c r="R28" s="6"/>
      <c r="S28" s="4"/>
      <c r="T28" s="5"/>
      <c r="U28" s="6"/>
      <c r="V28" s="4"/>
      <c r="W28" s="5"/>
      <c r="X28" s="6"/>
      <c r="Y28" s="4"/>
      <c r="Z28" s="5"/>
      <c r="AA28" s="6"/>
      <c r="AB28" s="4"/>
      <c r="AC28" s="5"/>
      <c r="AD28" s="6"/>
      <c r="AE28" s="4"/>
      <c r="AF28" s="5"/>
      <c r="AG28" s="6"/>
      <c r="AH28" s="4"/>
      <c r="AI28" s="5"/>
      <c r="AJ28" s="6"/>
      <c r="AK28" s="4"/>
      <c r="AL28" s="5"/>
      <c r="AM28" s="6"/>
      <c r="AN28" s="4"/>
      <c r="AO28" s="5"/>
      <c r="AP28" s="6"/>
      <c r="AQ28" s="4"/>
      <c r="AR28" s="5"/>
      <c r="AS28" s="6"/>
      <c r="AT28" s="4"/>
      <c r="AU28" s="5"/>
      <c r="AV28" s="6"/>
      <c r="AW28" s="4"/>
      <c r="AX28" s="5"/>
      <c r="AY28" s="6"/>
      <c r="AZ28" s="4"/>
      <c r="BA28" s="5"/>
      <c r="BB28" s="50"/>
      <c r="BC28" s="183"/>
      <c r="BD28" s="185"/>
      <c r="BE28" s="185"/>
      <c r="BF28" s="187"/>
      <c r="BG28" s="187"/>
      <c r="BH28" s="156"/>
      <c r="BI28" s="185"/>
      <c r="BJ28" s="264"/>
      <c r="BK28" s="143"/>
    </row>
    <row r="29" spans="1:63" ht="13.5" customHeight="1">
      <c r="A29" s="18"/>
      <c r="B29" s="164"/>
      <c r="C29" s="15"/>
      <c r="D29" s="150"/>
      <c r="E29" s="151"/>
      <c r="F29" s="152"/>
      <c r="G29" s="150"/>
      <c r="H29" s="151"/>
      <c r="I29" s="152"/>
      <c r="J29" s="150"/>
      <c r="K29" s="151"/>
      <c r="L29" s="152"/>
      <c r="M29" s="150"/>
      <c r="N29" s="151"/>
      <c r="O29" s="152"/>
      <c r="P29" s="150"/>
      <c r="Q29" s="151"/>
      <c r="R29" s="152"/>
      <c r="S29" s="150"/>
      <c r="T29" s="151"/>
      <c r="U29" s="152"/>
      <c r="V29" s="150"/>
      <c r="W29" s="151"/>
      <c r="X29" s="152"/>
      <c r="Y29" s="150"/>
      <c r="Z29" s="151"/>
      <c r="AA29" s="152"/>
      <c r="AB29" s="150"/>
      <c r="AC29" s="151"/>
      <c r="AD29" s="152"/>
      <c r="AE29" s="150"/>
      <c r="AF29" s="151"/>
      <c r="AG29" s="152"/>
      <c r="AH29" s="150"/>
      <c r="AI29" s="151"/>
      <c r="AJ29" s="152"/>
      <c r="AK29" s="150"/>
      <c r="AL29" s="151"/>
      <c r="AM29" s="152"/>
      <c r="AN29" s="150"/>
      <c r="AO29" s="151"/>
      <c r="AP29" s="152"/>
      <c r="AQ29" s="150"/>
      <c r="AR29" s="151"/>
      <c r="AS29" s="152"/>
      <c r="AT29" s="150"/>
      <c r="AU29" s="151"/>
      <c r="AV29" s="152"/>
      <c r="AW29" s="150"/>
      <c r="AX29" s="151"/>
      <c r="AY29" s="152"/>
      <c r="AZ29" s="151"/>
      <c r="BA29" s="151"/>
      <c r="BB29" s="153"/>
      <c r="BC29" s="183">
        <f>COUNTIF(D29:AZ29,D43)+COUNTIF(D29:AZ29,M43)</f>
        <v>0</v>
      </c>
      <c r="BD29" s="158">
        <f>COUNTIF(D29:AZ29,G43)</f>
        <v>0</v>
      </c>
      <c r="BE29" s="158">
        <f>COUNTIF(D29:AZ29,J43)+COUNTIF(D29:AZ29,P43)</f>
        <v>0</v>
      </c>
      <c r="BF29" s="156">
        <f>D30+G30+J30+M30+P30+S30+V30+Y30+AB30+AE30+AH30+AK30+AN30+AQ30+AW30+AZ30</f>
        <v>0</v>
      </c>
      <c r="BG29" s="156">
        <f>F30+I30+L30+O30+R30+U30+X30+AA30+AD30+AG30+AJ30+AM30+AP30+AS30+AY30+BB30</f>
        <v>0</v>
      </c>
      <c r="BH29" s="262">
        <f>BF29-BG29</f>
        <v>0</v>
      </c>
      <c r="BI29" s="158">
        <f>BC29*3+BD29*1</f>
        <v>0</v>
      </c>
      <c r="BJ29" s="261">
        <f>RANK(BK29,$BK$5:$BK$37)</f>
        <v>1</v>
      </c>
      <c r="BK29" s="143">
        <f>BI29+BH29*0.01</f>
        <v>0</v>
      </c>
    </row>
    <row r="30" spans="1:63" ht="13.5" customHeight="1">
      <c r="A30" s="17"/>
      <c r="B30" s="165"/>
      <c r="C30" s="13"/>
      <c r="D30" s="4"/>
      <c r="E30" s="5"/>
      <c r="F30" s="6"/>
      <c r="G30" s="4"/>
      <c r="H30" s="5"/>
      <c r="I30" s="6"/>
      <c r="J30" s="4"/>
      <c r="K30" s="5"/>
      <c r="L30" s="6"/>
      <c r="M30" s="4"/>
      <c r="N30" s="5"/>
      <c r="O30" s="6"/>
      <c r="P30" s="4"/>
      <c r="Q30" s="5"/>
      <c r="R30" s="6"/>
      <c r="S30" s="4"/>
      <c r="T30" s="5"/>
      <c r="U30" s="6"/>
      <c r="V30" s="4"/>
      <c r="W30" s="5"/>
      <c r="X30" s="6"/>
      <c r="Y30" s="4"/>
      <c r="Z30" s="5"/>
      <c r="AA30" s="6"/>
      <c r="AB30" s="4"/>
      <c r="AC30" s="5"/>
      <c r="AD30" s="6"/>
      <c r="AE30" s="4"/>
      <c r="AF30" s="5"/>
      <c r="AG30" s="6"/>
      <c r="AH30" s="4"/>
      <c r="AI30" s="5"/>
      <c r="AJ30" s="6"/>
      <c r="AK30" s="4"/>
      <c r="AL30" s="5"/>
      <c r="AM30" s="6"/>
      <c r="AN30" s="4"/>
      <c r="AO30" s="5"/>
      <c r="AP30" s="6"/>
      <c r="AQ30" s="4"/>
      <c r="AR30" s="5"/>
      <c r="AS30" s="6"/>
      <c r="AT30" s="4"/>
      <c r="AU30" s="5"/>
      <c r="AV30" s="6"/>
      <c r="AW30" s="4"/>
      <c r="AX30" s="5"/>
      <c r="AY30" s="6"/>
      <c r="AZ30" s="4"/>
      <c r="BA30" s="5"/>
      <c r="BB30" s="50"/>
      <c r="BC30" s="183"/>
      <c r="BD30" s="185"/>
      <c r="BE30" s="185"/>
      <c r="BF30" s="187"/>
      <c r="BG30" s="187"/>
      <c r="BH30" s="156"/>
      <c r="BI30" s="185"/>
      <c r="BJ30" s="264"/>
      <c r="BK30" s="143"/>
    </row>
    <row r="31" spans="1:63" ht="13.5" customHeight="1">
      <c r="A31" s="18"/>
      <c r="B31" s="74"/>
      <c r="C31" s="12"/>
      <c r="D31" s="76"/>
      <c r="E31" s="77"/>
      <c r="F31" s="82"/>
      <c r="G31" s="76"/>
      <c r="H31" s="77"/>
      <c r="I31" s="82"/>
      <c r="J31" s="76"/>
      <c r="K31" s="77"/>
      <c r="L31" s="82"/>
      <c r="M31" s="76"/>
      <c r="N31" s="77"/>
      <c r="O31" s="82"/>
      <c r="P31" s="76"/>
      <c r="Q31" s="77"/>
      <c r="R31" s="82"/>
      <c r="S31" s="76"/>
      <c r="T31" s="77"/>
      <c r="U31" s="82"/>
      <c r="V31" s="76"/>
      <c r="W31" s="77"/>
      <c r="X31" s="82"/>
      <c r="Y31" s="76"/>
      <c r="Z31" s="77"/>
      <c r="AA31" s="82"/>
      <c r="AB31" s="76"/>
      <c r="AC31" s="77"/>
      <c r="AD31" s="82"/>
      <c r="AE31" s="76"/>
      <c r="AF31" s="77"/>
      <c r="AG31" s="82"/>
      <c r="AH31" s="76"/>
      <c r="AI31" s="77"/>
      <c r="AJ31" s="82"/>
      <c r="AK31" s="76"/>
      <c r="AL31" s="77"/>
      <c r="AM31" s="82"/>
      <c r="AN31" s="76"/>
      <c r="AO31" s="77"/>
      <c r="AP31" s="82"/>
      <c r="AQ31" s="76"/>
      <c r="AR31" s="77"/>
      <c r="AS31" s="82"/>
      <c r="AT31" s="76"/>
      <c r="AU31" s="77"/>
      <c r="AV31" s="82"/>
      <c r="AW31" s="76"/>
      <c r="AX31" s="77"/>
      <c r="AY31" s="82"/>
      <c r="AZ31" s="76"/>
      <c r="BA31" s="77"/>
      <c r="BB31" s="83"/>
      <c r="BC31" s="183">
        <f>COUNTIF(D31:AZ31,D45)+COUNTIF(D31:AZ31,M45)</f>
        <v>0</v>
      </c>
      <c r="BD31" s="158">
        <f>COUNTIF(D31:AZ31,G45)</f>
        <v>0</v>
      </c>
      <c r="BE31" s="158">
        <f>COUNTIF(D31:AZ31,J45)+COUNTIF(D31:AZ31,P45)</f>
        <v>0</v>
      </c>
      <c r="BF31" s="156">
        <f>D32+G32+J32+M32+P32+S32+V32+Y32+AB32+AE32+AH32+AK32+AN32+AQ32+AW32+AZ32</f>
        <v>0</v>
      </c>
      <c r="BG31" s="156">
        <f>F32+I32+L32+O32+R32+U32+X32+AA32+AD32+AG32+AJ32+AM32+AP32+AS32+AY32+BB32</f>
        <v>0</v>
      </c>
      <c r="BH31" s="262">
        <f>BF31-BG31</f>
        <v>0</v>
      </c>
      <c r="BI31" s="158">
        <f>BC31*3+BD31*1</f>
        <v>0</v>
      </c>
      <c r="BJ31" s="261">
        <f>RANK(BK31,$BK$5:$BK$37)</f>
        <v>1</v>
      </c>
      <c r="BK31" s="73"/>
    </row>
    <row r="32" spans="1:63" ht="13.5" customHeight="1">
      <c r="A32" s="18"/>
      <c r="B32" s="74"/>
      <c r="C32" s="12"/>
      <c r="D32" s="76"/>
      <c r="E32" s="77"/>
      <c r="F32" s="82"/>
      <c r="G32" s="76"/>
      <c r="H32" s="77"/>
      <c r="I32" s="82"/>
      <c r="J32" s="76"/>
      <c r="K32" s="77"/>
      <c r="L32" s="82"/>
      <c r="M32" s="76"/>
      <c r="N32" s="77"/>
      <c r="O32" s="82"/>
      <c r="P32" s="76"/>
      <c r="Q32" s="77"/>
      <c r="R32" s="82"/>
      <c r="S32" s="76"/>
      <c r="T32" s="77"/>
      <c r="U32" s="82"/>
      <c r="V32" s="76"/>
      <c r="W32" s="77"/>
      <c r="X32" s="82"/>
      <c r="Y32" s="76"/>
      <c r="Z32" s="77"/>
      <c r="AA32" s="82"/>
      <c r="AB32" s="76"/>
      <c r="AC32" s="77"/>
      <c r="AD32" s="82"/>
      <c r="AE32" s="76"/>
      <c r="AF32" s="77"/>
      <c r="AG32" s="82"/>
      <c r="AH32" s="76"/>
      <c r="AI32" s="77"/>
      <c r="AJ32" s="82"/>
      <c r="AK32" s="76"/>
      <c r="AL32" s="77"/>
      <c r="AM32" s="82"/>
      <c r="AN32" s="76"/>
      <c r="AO32" s="77"/>
      <c r="AP32" s="82"/>
      <c r="AQ32" s="76"/>
      <c r="AR32" s="77"/>
      <c r="AS32" s="82"/>
      <c r="AT32" s="76"/>
      <c r="AU32" s="77"/>
      <c r="AV32" s="82"/>
      <c r="AW32" s="76"/>
      <c r="AX32" s="77"/>
      <c r="AY32" s="82"/>
      <c r="AZ32" s="76"/>
      <c r="BA32" s="77"/>
      <c r="BB32" s="83"/>
      <c r="BC32" s="183"/>
      <c r="BD32" s="185"/>
      <c r="BE32" s="185"/>
      <c r="BF32" s="187"/>
      <c r="BG32" s="187"/>
      <c r="BH32" s="156"/>
      <c r="BI32" s="185"/>
      <c r="BJ32" s="264"/>
      <c r="BK32" s="73"/>
    </row>
    <row r="33" spans="1:66" ht="13.5" customHeight="1">
      <c r="A33" s="18"/>
      <c r="B33" s="164"/>
      <c r="C33" s="12"/>
      <c r="D33" s="150"/>
      <c r="E33" s="151"/>
      <c r="F33" s="152"/>
      <c r="G33" s="150"/>
      <c r="H33" s="151"/>
      <c r="I33" s="152"/>
      <c r="J33" s="150"/>
      <c r="K33" s="151"/>
      <c r="L33" s="152"/>
      <c r="M33" s="150"/>
      <c r="N33" s="151"/>
      <c r="O33" s="152"/>
      <c r="P33" s="150"/>
      <c r="Q33" s="151"/>
      <c r="R33" s="152"/>
      <c r="S33" s="150"/>
      <c r="T33" s="151"/>
      <c r="U33" s="152"/>
      <c r="V33" s="150"/>
      <c r="W33" s="151"/>
      <c r="X33" s="152"/>
      <c r="Y33" s="150"/>
      <c r="Z33" s="151"/>
      <c r="AA33" s="152"/>
      <c r="AB33" s="150"/>
      <c r="AC33" s="151"/>
      <c r="AD33" s="152"/>
      <c r="AE33" s="150"/>
      <c r="AF33" s="151"/>
      <c r="AG33" s="152"/>
      <c r="AH33" s="150"/>
      <c r="AI33" s="151"/>
      <c r="AJ33" s="152"/>
      <c r="AK33" s="150"/>
      <c r="AL33" s="151"/>
      <c r="AM33" s="152"/>
      <c r="AN33" s="150"/>
      <c r="AO33" s="151"/>
      <c r="AP33" s="152"/>
      <c r="AQ33" s="150"/>
      <c r="AR33" s="151"/>
      <c r="AS33" s="152"/>
      <c r="AT33" s="150"/>
      <c r="AU33" s="151"/>
      <c r="AV33" s="152"/>
      <c r="AW33" s="150"/>
      <c r="AX33" s="151"/>
      <c r="AY33" s="152"/>
      <c r="AZ33" s="151"/>
      <c r="BA33" s="151"/>
      <c r="BB33" s="153"/>
      <c r="BC33" s="157">
        <f>COUNTIF(D33:AZ33,D43)+COUNTIF(D33:AZ33,M43)</f>
        <v>0</v>
      </c>
      <c r="BD33" s="158">
        <f>COUNTIF(D33:AZ33,G43)</f>
        <v>0</v>
      </c>
      <c r="BE33" s="158">
        <f>COUNTIF(D33:AZ33,J43)+COUNTIF(D33:AZ33,P43)</f>
        <v>0</v>
      </c>
      <c r="BF33" s="156">
        <f>D34+G34+J34+M34+P34+S34+V34+Y34+AB34+AE34+AH34+AK34+AN34+AQ34+AW34+AZ34</f>
        <v>0</v>
      </c>
      <c r="BG33" s="156">
        <f>F34+I34+L34+O34+R34+U34+X34+AA34+AD34+AG34+AJ34+AM34+AP34+AS34+AY34+BB34</f>
        <v>0</v>
      </c>
      <c r="BH33" s="262">
        <f>BF33-BG33</f>
        <v>0</v>
      </c>
      <c r="BI33" s="158">
        <f>BC33*3+BD33*1</f>
        <v>0</v>
      </c>
      <c r="BJ33" s="261">
        <f>RANK(BK33,$BK$5:$BK$37)</f>
        <v>1</v>
      </c>
      <c r="BK33" s="143">
        <f>BI33+BH33*0.01</f>
        <v>0</v>
      </c>
      <c r="BN33" s="69"/>
    </row>
    <row r="34" spans="1:63" ht="13.5" customHeight="1">
      <c r="A34" s="17"/>
      <c r="B34" s="165"/>
      <c r="C34" s="12"/>
      <c r="D34" s="4"/>
      <c r="E34" s="5"/>
      <c r="F34" s="6"/>
      <c r="G34" s="4"/>
      <c r="H34" s="5"/>
      <c r="I34" s="6"/>
      <c r="J34" s="4"/>
      <c r="K34" s="5"/>
      <c r="L34" s="6"/>
      <c r="M34" s="4"/>
      <c r="N34" s="5"/>
      <c r="O34" s="6"/>
      <c r="P34" s="4"/>
      <c r="Q34" s="5"/>
      <c r="R34" s="6"/>
      <c r="S34" s="4"/>
      <c r="T34" s="5"/>
      <c r="U34" s="6"/>
      <c r="V34" s="4"/>
      <c r="W34" s="5"/>
      <c r="X34" s="6"/>
      <c r="Y34" s="4"/>
      <c r="Z34" s="5"/>
      <c r="AA34" s="6"/>
      <c r="AB34" s="4"/>
      <c r="AC34" s="5"/>
      <c r="AD34" s="6"/>
      <c r="AE34" s="4"/>
      <c r="AF34" s="5"/>
      <c r="AG34" s="6"/>
      <c r="AH34" s="4"/>
      <c r="AI34" s="5"/>
      <c r="AJ34" s="6"/>
      <c r="AK34" s="4"/>
      <c r="AL34" s="5"/>
      <c r="AM34" s="6"/>
      <c r="AN34" s="4"/>
      <c r="AO34" s="5"/>
      <c r="AP34" s="6"/>
      <c r="AQ34" s="4"/>
      <c r="AR34" s="5"/>
      <c r="AS34" s="6"/>
      <c r="AT34" s="4"/>
      <c r="AU34" s="5"/>
      <c r="AV34" s="6"/>
      <c r="AW34" s="4"/>
      <c r="AX34" s="5"/>
      <c r="AY34" s="6"/>
      <c r="AZ34" s="4"/>
      <c r="BA34" s="5"/>
      <c r="BB34" s="50"/>
      <c r="BC34" s="183"/>
      <c r="BD34" s="185"/>
      <c r="BE34" s="185"/>
      <c r="BF34" s="187"/>
      <c r="BG34" s="187"/>
      <c r="BH34" s="156"/>
      <c r="BI34" s="185"/>
      <c r="BJ34" s="264"/>
      <c r="BK34" s="143"/>
    </row>
    <row r="35" spans="1:64" ht="13.5" customHeight="1">
      <c r="A35" s="18"/>
      <c r="B35" s="163"/>
      <c r="C35" s="15"/>
      <c r="D35" s="150"/>
      <c r="E35" s="151"/>
      <c r="F35" s="152"/>
      <c r="G35" s="150"/>
      <c r="H35" s="151"/>
      <c r="I35" s="152"/>
      <c r="J35" s="150"/>
      <c r="K35" s="151"/>
      <c r="L35" s="152"/>
      <c r="M35" s="150"/>
      <c r="N35" s="151"/>
      <c r="O35" s="152"/>
      <c r="P35" s="150"/>
      <c r="Q35" s="151"/>
      <c r="R35" s="152"/>
      <c r="S35" s="150"/>
      <c r="T35" s="151"/>
      <c r="U35" s="152"/>
      <c r="V35" s="150"/>
      <c r="W35" s="151"/>
      <c r="X35" s="152"/>
      <c r="Y35" s="150"/>
      <c r="Z35" s="151"/>
      <c r="AA35" s="152"/>
      <c r="AB35" s="150"/>
      <c r="AC35" s="151"/>
      <c r="AD35" s="152"/>
      <c r="AE35" s="150"/>
      <c r="AF35" s="151"/>
      <c r="AG35" s="152"/>
      <c r="AH35" s="150"/>
      <c r="AI35" s="151"/>
      <c r="AJ35" s="152"/>
      <c r="AK35" s="150"/>
      <c r="AL35" s="151"/>
      <c r="AM35" s="152"/>
      <c r="AN35" s="150"/>
      <c r="AO35" s="151"/>
      <c r="AP35" s="152"/>
      <c r="AQ35" s="150"/>
      <c r="AR35" s="151"/>
      <c r="AS35" s="152"/>
      <c r="AT35" s="267"/>
      <c r="AU35" s="268"/>
      <c r="AV35" s="269"/>
      <c r="AW35" s="267"/>
      <c r="AX35" s="268"/>
      <c r="AY35" s="269"/>
      <c r="AZ35" s="151"/>
      <c r="BA35" s="151"/>
      <c r="BB35" s="153"/>
      <c r="BC35" s="183">
        <f>COUNTIF(D35:AZ35,D43)+COUNTIF(D35:AZ35,M43)</f>
        <v>0</v>
      </c>
      <c r="BD35" s="185">
        <f>COUNTIF(D35:AZ35,G43)</f>
        <v>0</v>
      </c>
      <c r="BE35" s="158">
        <f>COUNTIF(D35:AZ35,J43)+COUNTIF(D35:AZ35,P43)</f>
        <v>0</v>
      </c>
      <c r="BF35" s="156">
        <f>D36+G36+J36+M36+P36+S36+V36+Y36+AB36+AE36+AH36+AK36+AN36+AQ36+AW36+AZ36</f>
        <v>0</v>
      </c>
      <c r="BG35" s="156">
        <f>F36+I36+L36+O36+R36+U36+X36+AA36+AD36+AG36+AJ36+AM36+AP36+AS36+AY36+BB36</f>
        <v>0</v>
      </c>
      <c r="BH35" s="146">
        <f>BF35-BG35</f>
        <v>0</v>
      </c>
      <c r="BI35" s="185">
        <f>BC35*3+BD35*1</f>
        <v>0</v>
      </c>
      <c r="BJ35" s="261">
        <f>RANK(BK35,$BK$5:$BK$37)</f>
        <v>1</v>
      </c>
      <c r="BK35" s="143">
        <f>BI35+BH35*0.01</f>
        <v>0</v>
      </c>
      <c r="BL35" s="266" t="s">
        <v>16</v>
      </c>
    </row>
    <row r="36" spans="1:64" ht="13.5" customHeight="1">
      <c r="A36" s="17"/>
      <c r="B36" s="165"/>
      <c r="C36" s="13"/>
      <c r="D36" s="4"/>
      <c r="E36" s="5"/>
      <c r="F36" s="6"/>
      <c r="G36" s="4"/>
      <c r="H36" s="5"/>
      <c r="I36" s="6"/>
      <c r="J36" s="4"/>
      <c r="K36" s="5"/>
      <c r="L36" s="6"/>
      <c r="M36" s="4"/>
      <c r="N36" s="5"/>
      <c r="O36" s="6"/>
      <c r="P36" s="4"/>
      <c r="Q36" s="5"/>
      <c r="R36" s="6"/>
      <c r="S36" s="4"/>
      <c r="T36" s="5"/>
      <c r="U36" s="6"/>
      <c r="V36" s="4"/>
      <c r="W36" s="5"/>
      <c r="X36" s="6"/>
      <c r="Y36" s="4"/>
      <c r="Z36" s="5"/>
      <c r="AA36" s="6"/>
      <c r="AB36" s="4"/>
      <c r="AC36" s="5"/>
      <c r="AD36" s="6"/>
      <c r="AE36" s="4"/>
      <c r="AF36" s="5"/>
      <c r="AG36" s="6"/>
      <c r="AH36" s="4"/>
      <c r="AI36" s="5"/>
      <c r="AJ36" s="6"/>
      <c r="AK36" s="4"/>
      <c r="AL36" s="5"/>
      <c r="AM36" s="6"/>
      <c r="AN36" s="4"/>
      <c r="AO36" s="5"/>
      <c r="AP36" s="6"/>
      <c r="AQ36" s="4"/>
      <c r="AR36" s="5"/>
      <c r="AS36" s="6"/>
      <c r="AT36" s="4"/>
      <c r="AU36" s="5"/>
      <c r="AV36" s="6"/>
      <c r="AW36" s="4"/>
      <c r="AX36" s="5"/>
      <c r="AY36" s="6"/>
      <c r="AZ36" s="4"/>
      <c r="BA36" s="5"/>
      <c r="BB36" s="50"/>
      <c r="BC36" s="183"/>
      <c r="BD36" s="185"/>
      <c r="BE36" s="185"/>
      <c r="BF36" s="187"/>
      <c r="BG36" s="187"/>
      <c r="BH36" s="156"/>
      <c r="BI36" s="185"/>
      <c r="BJ36" s="264"/>
      <c r="BK36" s="143"/>
      <c r="BL36" s="266"/>
    </row>
    <row r="37" spans="1:63" ht="13.5" customHeight="1">
      <c r="A37" s="18"/>
      <c r="B37" s="151"/>
      <c r="C37" s="12"/>
      <c r="D37" s="151"/>
      <c r="E37" s="151"/>
      <c r="F37" s="152"/>
      <c r="G37" s="150"/>
      <c r="H37" s="151"/>
      <c r="I37" s="152"/>
      <c r="J37" s="150"/>
      <c r="K37" s="151"/>
      <c r="L37" s="152"/>
      <c r="M37" s="150"/>
      <c r="N37" s="151"/>
      <c r="O37" s="152"/>
      <c r="P37" s="150"/>
      <c r="Q37" s="151"/>
      <c r="R37" s="152"/>
      <c r="S37" s="150"/>
      <c r="T37" s="151"/>
      <c r="U37" s="152"/>
      <c r="V37" s="150"/>
      <c r="W37" s="151"/>
      <c r="X37" s="152"/>
      <c r="Y37" s="150"/>
      <c r="Z37" s="151"/>
      <c r="AA37" s="152"/>
      <c r="AB37" s="150"/>
      <c r="AC37" s="151"/>
      <c r="AD37" s="152"/>
      <c r="AE37" s="150"/>
      <c r="AF37" s="151"/>
      <c r="AG37" s="152"/>
      <c r="AH37" s="150"/>
      <c r="AI37" s="151"/>
      <c r="AJ37" s="152"/>
      <c r="AK37" s="150"/>
      <c r="AL37" s="151"/>
      <c r="AM37" s="152"/>
      <c r="AN37" s="150"/>
      <c r="AO37" s="151"/>
      <c r="AP37" s="152"/>
      <c r="AQ37" s="150"/>
      <c r="AR37" s="151"/>
      <c r="AS37" s="152"/>
      <c r="AT37" s="150"/>
      <c r="AU37" s="151"/>
      <c r="AV37" s="152"/>
      <c r="AW37" s="150"/>
      <c r="AX37" s="151"/>
      <c r="AY37" s="152"/>
      <c r="AZ37" s="151"/>
      <c r="BA37" s="151"/>
      <c r="BB37" s="153"/>
      <c r="BC37" s="183">
        <f>COUNTIF(D37:AZ37,D43)+COUNTIF(D37:AZ37,M43)</f>
        <v>0</v>
      </c>
      <c r="BD37" s="158">
        <f>COUNTIF(D37:AZ37,G43)</f>
        <v>0</v>
      </c>
      <c r="BE37" s="158">
        <f>COUNTIF(D37:AZ37,J43)+COUNTIF(D37:AZ37,P43)</f>
        <v>0</v>
      </c>
      <c r="BF37" s="156">
        <f>D38+G38+J38+M38+P38+S38+V38+Y38+AB38+AE38+AH38+AK38+AN38+AQ38+AW38+AZ38</f>
        <v>0</v>
      </c>
      <c r="BG37" s="156">
        <f>F38+I38+L38+O38+R38+U38+X38+AA38+AD38+AG38+AJ38+AM38+AP38+AS38+AY38+BB38</f>
        <v>0</v>
      </c>
      <c r="BH37" s="262">
        <f>BF37-BG37</f>
        <v>0</v>
      </c>
      <c r="BI37" s="158">
        <f>BC37*3+BD37*1</f>
        <v>0</v>
      </c>
      <c r="BJ37" s="263">
        <f>RANK(BK37,$BK$5:$BK$37)</f>
        <v>1</v>
      </c>
      <c r="BK37" s="143">
        <f>BI37+BH37*0.01</f>
        <v>0</v>
      </c>
    </row>
    <row r="38" spans="1:63" ht="13.5" customHeight="1" thickBot="1">
      <c r="A38" s="19"/>
      <c r="B38" s="155"/>
      <c r="C38" s="20"/>
      <c r="D38" s="7"/>
      <c r="E38" s="8"/>
      <c r="F38" s="9"/>
      <c r="G38" s="7"/>
      <c r="H38" s="8"/>
      <c r="I38" s="9"/>
      <c r="J38" s="7"/>
      <c r="K38" s="8"/>
      <c r="L38" s="9"/>
      <c r="M38" s="7"/>
      <c r="N38" s="8"/>
      <c r="O38" s="9"/>
      <c r="P38" s="7"/>
      <c r="Q38" s="8"/>
      <c r="R38" s="9"/>
      <c r="S38" s="7"/>
      <c r="T38" s="8"/>
      <c r="U38" s="9"/>
      <c r="V38" s="7"/>
      <c r="W38" s="8"/>
      <c r="X38" s="9"/>
      <c r="Y38" s="7"/>
      <c r="Z38" s="8"/>
      <c r="AA38" s="9"/>
      <c r="AB38" s="7"/>
      <c r="AC38" s="8"/>
      <c r="AD38" s="9"/>
      <c r="AE38" s="7"/>
      <c r="AF38" s="8"/>
      <c r="AG38" s="9"/>
      <c r="AH38" s="7"/>
      <c r="AI38" s="8"/>
      <c r="AJ38" s="9"/>
      <c r="AK38" s="7"/>
      <c r="AL38" s="8"/>
      <c r="AM38" s="9"/>
      <c r="AN38" s="7"/>
      <c r="AO38" s="8"/>
      <c r="AP38" s="9"/>
      <c r="AQ38" s="7"/>
      <c r="AR38" s="8"/>
      <c r="AS38" s="9"/>
      <c r="AT38" s="7"/>
      <c r="AU38" s="8"/>
      <c r="AV38" s="9"/>
      <c r="AW38" s="7"/>
      <c r="AX38" s="8"/>
      <c r="AY38" s="9"/>
      <c r="AZ38" s="7"/>
      <c r="BA38" s="8"/>
      <c r="BB38" s="52"/>
      <c r="BC38" s="184"/>
      <c r="BD38" s="186"/>
      <c r="BE38" s="186"/>
      <c r="BF38" s="188"/>
      <c r="BG38" s="188"/>
      <c r="BH38" s="147"/>
      <c r="BI38" s="186"/>
      <c r="BJ38" s="265"/>
      <c r="BK38" s="143"/>
    </row>
    <row r="39" spans="1:63" ht="13.5" customHeight="1">
      <c r="A39" s="75"/>
      <c r="B39" s="72"/>
      <c r="C39" s="74"/>
      <c r="D39" s="76"/>
      <c r="E39" s="77"/>
      <c r="F39" s="78"/>
      <c r="G39" s="76"/>
      <c r="H39" s="77"/>
      <c r="I39" s="78"/>
      <c r="J39" s="76"/>
      <c r="K39" s="77"/>
      <c r="L39" s="78"/>
      <c r="M39" s="76"/>
      <c r="N39" s="77"/>
      <c r="O39" s="78"/>
      <c r="P39" s="76"/>
      <c r="Q39" s="77"/>
      <c r="R39" s="78"/>
      <c r="S39" s="76"/>
      <c r="T39" s="77"/>
      <c r="U39" s="78"/>
      <c r="V39" s="76"/>
      <c r="W39" s="77"/>
      <c r="X39" s="78"/>
      <c r="Y39" s="76"/>
      <c r="Z39" s="77"/>
      <c r="AA39" s="78"/>
      <c r="AB39" s="76"/>
      <c r="AC39" s="77"/>
      <c r="AD39" s="78"/>
      <c r="AE39" s="76"/>
      <c r="AF39" s="77"/>
      <c r="AG39" s="78"/>
      <c r="AH39" s="76"/>
      <c r="AI39" s="77"/>
      <c r="AJ39" s="78"/>
      <c r="AK39" s="76"/>
      <c r="AL39" s="77"/>
      <c r="AM39" s="78"/>
      <c r="AN39" s="76"/>
      <c r="AO39" s="77"/>
      <c r="AP39" s="78"/>
      <c r="AQ39" s="76"/>
      <c r="AR39" s="77"/>
      <c r="AS39" s="78"/>
      <c r="AT39" s="78"/>
      <c r="AU39" s="78"/>
      <c r="AV39" s="78"/>
      <c r="AW39" s="76"/>
      <c r="AX39" s="77"/>
      <c r="AY39" s="78"/>
      <c r="AZ39" s="76"/>
      <c r="BA39" s="77"/>
      <c r="BB39" s="78"/>
      <c r="BC39" s="79"/>
      <c r="BD39" s="79"/>
      <c r="BE39" s="79"/>
      <c r="BF39" s="80"/>
      <c r="BG39" s="80"/>
      <c r="BH39" s="80"/>
      <c r="BI39" s="79"/>
      <c r="BJ39" s="79"/>
      <c r="BK39" s="81"/>
    </row>
    <row r="40" spans="1:63" ht="13.5" customHeight="1">
      <c r="A40" s="75"/>
      <c r="B40" s="72"/>
      <c r="C40" s="74"/>
      <c r="D40" s="76"/>
      <c r="E40" s="77"/>
      <c r="F40" s="78"/>
      <c r="G40" s="76"/>
      <c r="H40" s="77"/>
      <c r="I40" s="78"/>
      <c r="J40" s="76"/>
      <c r="K40" s="77"/>
      <c r="L40" s="78"/>
      <c r="M40" s="76"/>
      <c r="N40" s="77"/>
      <c r="O40" s="78"/>
      <c r="P40" s="76"/>
      <c r="Q40" s="77"/>
      <c r="R40" s="78"/>
      <c r="S40" s="76"/>
      <c r="T40" s="77"/>
      <c r="U40" s="78"/>
      <c r="V40" s="76"/>
      <c r="W40" s="77"/>
      <c r="X40" s="78"/>
      <c r="Y40" s="76"/>
      <c r="Z40" s="77"/>
      <c r="AA40" s="78"/>
      <c r="AB40" s="76"/>
      <c r="AC40" s="77"/>
      <c r="AD40" s="78"/>
      <c r="AE40" s="76"/>
      <c r="AF40" s="77"/>
      <c r="AG40" s="78"/>
      <c r="AH40" s="76"/>
      <c r="AI40" s="77"/>
      <c r="AJ40" s="78"/>
      <c r="AK40" s="76"/>
      <c r="AL40" s="77"/>
      <c r="AM40" s="78"/>
      <c r="AN40" s="76"/>
      <c r="AO40" s="77"/>
      <c r="AP40" s="78"/>
      <c r="AQ40" s="76"/>
      <c r="AR40" s="77"/>
      <c r="AS40" s="78"/>
      <c r="AT40" s="78"/>
      <c r="AU40" s="78"/>
      <c r="AV40" s="78"/>
      <c r="AW40" s="76"/>
      <c r="AX40" s="77"/>
      <c r="AY40" s="78"/>
      <c r="AZ40" s="76"/>
      <c r="BA40" s="77"/>
      <c r="BB40" s="78"/>
      <c r="BC40" s="79"/>
      <c r="BD40" s="79"/>
      <c r="BE40" s="79"/>
      <c r="BF40" s="80"/>
      <c r="BG40" s="80"/>
      <c r="BH40" s="80"/>
      <c r="BI40" s="79"/>
      <c r="BJ40" s="79"/>
      <c r="BK40" s="81"/>
    </row>
    <row r="41" spans="1:65" ht="13.5" customHeight="1">
      <c r="A41" s="75"/>
      <c r="B41" s="72"/>
      <c r="C41" s="74"/>
      <c r="D41" s="76"/>
      <c r="E41" s="77"/>
      <c r="F41" s="78"/>
      <c r="G41" s="76"/>
      <c r="H41" s="77"/>
      <c r="I41" s="78"/>
      <c r="J41" s="76"/>
      <c r="K41" s="77"/>
      <c r="L41" s="78"/>
      <c r="M41" s="76"/>
      <c r="N41" s="77"/>
      <c r="O41" s="78"/>
      <c r="P41" s="76"/>
      <c r="Q41" s="77"/>
      <c r="R41" s="78"/>
      <c r="S41" s="76"/>
      <c r="T41" s="77"/>
      <c r="U41" s="78"/>
      <c r="V41" s="76"/>
      <c r="W41" s="77"/>
      <c r="X41" s="78"/>
      <c r="Y41" s="76"/>
      <c r="Z41" s="77"/>
      <c r="AA41" s="78"/>
      <c r="AB41" s="76"/>
      <c r="AC41" s="77"/>
      <c r="AD41" s="78"/>
      <c r="AE41" s="76"/>
      <c r="AF41" s="77"/>
      <c r="AG41" s="78"/>
      <c r="AH41" s="76"/>
      <c r="AI41" s="77"/>
      <c r="AJ41" s="78"/>
      <c r="AK41" s="76"/>
      <c r="AL41" s="77"/>
      <c r="AM41" s="78"/>
      <c r="AN41" s="76"/>
      <c r="AO41" s="77"/>
      <c r="AP41" s="78"/>
      <c r="AQ41" s="76"/>
      <c r="AR41" s="77"/>
      <c r="AS41" s="78"/>
      <c r="AT41" s="78"/>
      <c r="AU41" s="78"/>
      <c r="AV41" s="78"/>
      <c r="AW41" s="76"/>
      <c r="AX41" s="77"/>
      <c r="AY41" s="78"/>
      <c r="AZ41" s="76"/>
      <c r="BA41" s="77"/>
      <c r="BB41" s="78"/>
      <c r="BC41" s="79"/>
      <c r="BD41" s="79"/>
      <c r="BE41" s="79"/>
      <c r="BF41" s="80"/>
      <c r="BG41" s="80"/>
      <c r="BH41" s="80"/>
      <c r="BI41" s="79"/>
      <c r="BJ41" s="79"/>
      <c r="BK41" s="81"/>
      <c r="BL41" s="84"/>
      <c r="BM41" s="75"/>
    </row>
    <row r="42" spans="2:65" ht="23.25" customHeight="1">
      <c r="B42" s="1"/>
      <c r="C42" s="1"/>
      <c r="AJ42" s="75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75"/>
      <c r="BL42" s="84"/>
      <c r="BM42" s="75"/>
    </row>
    <row r="43" spans="2:59" ht="13.5" customHeight="1">
      <c r="B43" s="10"/>
      <c r="C43" s="10"/>
      <c r="D43" s="10" t="s">
        <v>8</v>
      </c>
      <c r="E43" s="10"/>
      <c r="F43" s="10"/>
      <c r="G43" s="10" t="s">
        <v>9</v>
      </c>
      <c r="H43" s="10"/>
      <c r="I43" s="10"/>
      <c r="J43" s="10" t="s">
        <v>10</v>
      </c>
      <c r="K43" s="10"/>
      <c r="L43" s="10"/>
      <c r="M43" s="10" t="s">
        <v>11</v>
      </c>
      <c r="N43" s="10"/>
      <c r="O43" s="10"/>
      <c r="P43" s="10" t="s">
        <v>12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</sheetData>
  <sheetProtection/>
  <mergeCells count="463">
    <mergeCell ref="A1:BJ1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W3:AY3"/>
    <mergeCell ref="AT3:AV3"/>
    <mergeCell ref="AZ3:BB3"/>
    <mergeCell ref="B5:B6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W5:AY5"/>
    <mergeCell ref="AZ5:BB5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7:B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W7:AY7"/>
    <mergeCell ref="AZ7:BB7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9:B10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W9:AY9"/>
    <mergeCell ref="AZ9:BB9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B11:B12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W11:AY11"/>
    <mergeCell ref="AZ11:BB11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13:B14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W13:AY13"/>
    <mergeCell ref="AZ13:BB13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15:B16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W15:AY15"/>
    <mergeCell ref="AZ15:BB15"/>
    <mergeCell ref="AT15:AV15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17:B1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W17:AY17"/>
    <mergeCell ref="AZ17:BB17"/>
    <mergeCell ref="BC17:BC18"/>
    <mergeCell ref="AT17:AV17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19:B20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W19:AY19"/>
    <mergeCell ref="AZ19:BB19"/>
    <mergeCell ref="BC19:BC20"/>
    <mergeCell ref="BD19:BD20"/>
    <mergeCell ref="BE19:BE20"/>
    <mergeCell ref="AT19:AV19"/>
    <mergeCell ref="BF19:BF20"/>
    <mergeCell ref="BG19:BG20"/>
    <mergeCell ref="BH19:BH20"/>
    <mergeCell ref="BI19:BI20"/>
    <mergeCell ref="BJ19:BJ20"/>
    <mergeCell ref="BK19:BK20"/>
    <mergeCell ref="B21:B22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W21:AY21"/>
    <mergeCell ref="AZ21:BB21"/>
    <mergeCell ref="BC21:BC22"/>
    <mergeCell ref="AT21:AV21"/>
    <mergeCell ref="BD21:BD22"/>
    <mergeCell ref="BE21:BE22"/>
    <mergeCell ref="BF21:BF22"/>
    <mergeCell ref="BG21:BG22"/>
    <mergeCell ref="BH21:BH22"/>
    <mergeCell ref="BI21:BI22"/>
    <mergeCell ref="BJ21:BJ22"/>
    <mergeCell ref="BK21:BK22"/>
    <mergeCell ref="B23:B24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W23:AY23"/>
    <mergeCell ref="AZ23:BB23"/>
    <mergeCell ref="BC23:BC24"/>
    <mergeCell ref="BD23:BD24"/>
    <mergeCell ref="BE23:BE24"/>
    <mergeCell ref="AT23:AV23"/>
    <mergeCell ref="BF23:BF24"/>
    <mergeCell ref="BG23:BG24"/>
    <mergeCell ref="BH23:BH24"/>
    <mergeCell ref="BI23:BI24"/>
    <mergeCell ref="BJ23:BJ24"/>
    <mergeCell ref="BK23:BK24"/>
    <mergeCell ref="B25:B26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W25:AY25"/>
    <mergeCell ref="AZ25:BB25"/>
    <mergeCell ref="BC25:BC26"/>
    <mergeCell ref="AT25:AV25"/>
    <mergeCell ref="BD25:BD26"/>
    <mergeCell ref="BE25:BE26"/>
    <mergeCell ref="BF25:BF26"/>
    <mergeCell ref="BG25:BG26"/>
    <mergeCell ref="BH25:BH26"/>
    <mergeCell ref="BI25:BI26"/>
    <mergeCell ref="BJ25:BJ26"/>
    <mergeCell ref="BK25:BK26"/>
    <mergeCell ref="BL25:BL26"/>
    <mergeCell ref="B27:B28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W27:AY27"/>
    <mergeCell ref="AZ27:BB27"/>
    <mergeCell ref="BC27:BC28"/>
    <mergeCell ref="BD27:BD28"/>
    <mergeCell ref="AT27:AV27"/>
    <mergeCell ref="BE27:BE28"/>
    <mergeCell ref="BF27:BF28"/>
    <mergeCell ref="BG27:BG28"/>
    <mergeCell ref="BH27:BH28"/>
    <mergeCell ref="BI27:BI28"/>
    <mergeCell ref="BJ27:BJ28"/>
    <mergeCell ref="BK27:BK28"/>
    <mergeCell ref="B29:B30"/>
    <mergeCell ref="D29:F29"/>
    <mergeCell ref="G29:I29"/>
    <mergeCell ref="J29:L29"/>
    <mergeCell ref="M29:O29"/>
    <mergeCell ref="P29:R29"/>
    <mergeCell ref="S29:U29"/>
    <mergeCell ref="V29:X29"/>
    <mergeCell ref="Y29:AA29"/>
    <mergeCell ref="AE29:AG29"/>
    <mergeCell ref="AH29:AJ29"/>
    <mergeCell ref="AK29:AM29"/>
    <mergeCell ref="AN29:AP29"/>
    <mergeCell ref="AQ29:AS29"/>
    <mergeCell ref="AZ29:BB29"/>
    <mergeCell ref="AW29:AY29"/>
    <mergeCell ref="BJ29:BJ30"/>
    <mergeCell ref="BK29:BK30"/>
    <mergeCell ref="B33:B34"/>
    <mergeCell ref="D33:F33"/>
    <mergeCell ref="G33:I33"/>
    <mergeCell ref="J33:L33"/>
    <mergeCell ref="M33:O33"/>
    <mergeCell ref="BE29:BE30"/>
    <mergeCell ref="BF29:BF30"/>
    <mergeCell ref="AB29:AD29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W33:AY33"/>
    <mergeCell ref="AZ33:BB33"/>
    <mergeCell ref="AT33:AV33"/>
    <mergeCell ref="BI33:BI34"/>
    <mergeCell ref="BJ33:BJ34"/>
    <mergeCell ref="BK33:BK34"/>
    <mergeCell ref="B35:B36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BI35:BI36"/>
    <mergeCell ref="BJ35:BJ36"/>
    <mergeCell ref="AN35:AP35"/>
    <mergeCell ref="AQ35:AS35"/>
    <mergeCell ref="AW35:AY35"/>
    <mergeCell ref="AZ35:BB35"/>
    <mergeCell ref="BC35:BC36"/>
    <mergeCell ref="BD35:BD36"/>
    <mergeCell ref="AT35:AV35"/>
    <mergeCell ref="BG35:BG36"/>
    <mergeCell ref="BK35:BK36"/>
    <mergeCell ref="BL35:BL36"/>
    <mergeCell ref="B37:B38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BI37:BI38"/>
    <mergeCell ref="BJ37:BJ38"/>
    <mergeCell ref="BK37:BK38"/>
    <mergeCell ref="AQ37:AS37"/>
    <mergeCell ref="AW37:AY37"/>
    <mergeCell ref="AZ37:BB37"/>
    <mergeCell ref="BC37:BC38"/>
    <mergeCell ref="BD37:BD38"/>
    <mergeCell ref="BE37:BE38"/>
    <mergeCell ref="AT37:AV37"/>
    <mergeCell ref="BH35:BH36"/>
    <mergeCell ref="BF31:BF32"/>
    <mergeCell ref="BE33:BE34"/>
    <mergeCell ref="BF33:BF34"/>
    <mergeCell ref="BG33:BG34"/>
    <mergeCell ref="BH33:BH34"/>
    <mergeCell ref="AT5:AV5"/>
    <mergeCell ref="AT7:AV7"/>
    <mergeCell ref="AT9:AV9"/>
    <mergeCell ref="AT11:AV11"/>
    <mergeCell ref="AT13:AV13"/>
    <mergeCell ref="AT29:AV29"/>
    <mergeCell ref="BJ31:BJ32"/>
    <mergeCell ref="BG31:BG32"/>
    <mergeCell ref="BH31:BH32"/>
    <mergeCell ref="BC33:BC34"/>
    <mergeCell ref="BD33:BD34"/>
    <mergeCell ref="BF37:BF38"/>
    <mergeCell ref="BG37:BG38"/>
    <mergeCell ref="BH37:BH38"/>
    <mergeCell ref="BE35:BE36"/>
    <mergeCell ref="BF35:BF36"/>
    <mergeCell ref="BD29:BD30"/>
    <mergeCell ref="BG29:BG30"/>
    <mergeCell ref="BC31:BC32"/>
    <mergeCell ref="BD31:BD32"/>
    <mergeCell ref="BE31:BE32"/>
    <mergeCell ref="BI31:BI32"/>
    <mergeCell ref="BH29:BH30"/>
    <mergeCell ref="BI29:BI30"/>
    <mergeCell ref="BC29:BC3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</dc:creator>
  <cp:keywords/>
  <dc:description/>
  <cp:lastModifiedBy>望月誠人</cp:lastModifiedBy>
  <cp:lastPrinted>2020-11-17T06:53:53Z</cp:lastPrinted>
  <dcterms:created xsi:type="dcterms:W3CDTF">2008-12-08T13:05:14Z</dcterms:created>
  <dcterms:modified xsi:type="dcterms:W3CDTF">2020-12-20T07:46:58Z</dcterms:modified>
  <cp:category/>
  <cp:version/>
  <cp:contentType/>
  <cp:contentStatus/>
</cp:coreProperties>
</file>